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rtrijk-my.sharepoint.com/personal/maxim_dewachter_kortrijk_be/Documents/Documenten/Evenementen/"/>
    </mc:Choice>
  </mc:AlternateContent>
  <xr:revisionPtr revIDLastSave="51" documentId="8_{7414CAA8-7C36-4899-B1F3-27AB791460D6}" xr6:coauthVersionLast="47" xr6:coauthVersionMax="47" xr10:uidLastSave="{D188DEC7-FE84-45C1-AD9F-03ADFB05EF59}"/>
  <workbookProtection workbookAlgorithmName="SHA-512" workbookHashValue="pN+MC9z9Xro7byz68CA+HNZieUiqIIHJazDFj+0s2J4/clh3DpMSZXwC1GeWYLIuF99/qlEYrxZJ4mf9CNWYRw==" workbookSaltValue="fk6Z21KtyyqEp5bysSeszA==" workbookSpinCount="100000" lockStructure="1"/>
  <bookViews>
    <workbookView xWindow="-120" yWindow="-120" windowWidth="29040" windowHeight="15720" activeTab="1" xr2:uid="{C72C49A3-F7C3-4008-8E2E-5DD11744FB52}"/>
  </bookViews>
  <sheets>
    <sheet name="UITLEG" sheetId="4" r:id="rId1"/>
    <sheet name="Capaciteit niet-gekeurde tent" sheetId="1" r:id="rId2"/>
    <sheet name="Capaciteit buiten" sheetId="2" r:id="rId3"/>
    <sheet name="Parameters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6" i="2" l="1"/>
  <c r="B19" i="2" a="1"/>
  <c r="B19" i="2" s="1"/>
  <c r="D10" i="1"/>
  <c r="D11" i="1"/>
  <c r="D12" i="1"/>
  <c r="D13" i="1"/>
  <c r="D14" i="1"/>
  <c r="D15" i="1"/>
  <c r="D16" i="1"/>
  <c r="D17" i="1"/>
  <c r="D18" i="1"/>
  <c r="D9" i="1"/>
  <c r="D9" i="2"/>
  <c r="D10" i="2"/>
  <c r="D11" i="2"/>
  <c r="D12" i="2"/>
  <c r="D13" i="2"/>
  <c r="D14" i="2"/>
  <c r="D15" i="2"/>
  <c r="D16" i="2"/>
  <c r="D17" i="2"/>
  <c r="D18" i="2"/>
  <c r="B19" i="1" l="1" a="1"/>
  <c r="B19" i="1" s="1"/>
  <c r="B23" i="2"/>
  <c r="B24" i="2" s="1"/>
  <c r="F18" i="2"/>
  <c r="F17" i="2"/>
  <c r="F16" i="2"/>
  <c r="F15" i="2"/>
  <c r="F14" i="2"/>
  <c r="F13" i="2"/>
  <c r="F12" i="2"/>
  <c r="F11" i="2"/>
  <c r="F10" i="2"/>
  <c r="F9" i="2"/>
  <c r="B6" i="2"/>
  <c r="B23" i="1"/>
  <c r="B24" i="1" s="1"/>
  <c r="F18" i="1"/>
  <c r="F17" i="1"/>
  <c r="F16" i="1"/>
  <c r="F15" i="1"/>
  <c r="F14" i="1"/>
  <c r="F13" i="1"/>
  <c r="F12" i="1"/>
  <c r="F11" i="1"/>
  <c r="F10" i="1"/>
  <c r="F9" i="1"/>
  <c r="B6" i="1"/>
  <c r="B26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<sst xmlns="http://schemas.openxmlformats.org/spreadsheetml/2006/main" count="49" uniqueCount="29">
  <si>
    <t>Capaciteitsbepaling niet-gekeurde tent</t>
  </si>
  <si>
    <t># nooduitgangen</t>
  </si>
  <si>
    <t>Capaciteit # nooduitgangen</t>
  </si>
  <si>
    <t>Breedte (in cm)</t>
  </si>
  <si>
    <t>kmn</t>
  </si>
  <si>
    <t>Nooduitgang 1</t>
  </si>
  <si>
    <t>Nooduitgang 2</t>
  </si>
  <si>
    <t>Nooduitgang 3</t>
  </si>
  <si>
    <t>Nooduitgang 4</t>
  </si>
  <si>
    <t>Nooduitgang 5</t>
  </si>
  <si>
    <t>Nooduitgang 6</t>
  </si>
  <si>
    <t>Nooduitgang 7</t>
  </si>
  <si>
    <t>Nooduitgang 8</t>
  </si>
  <si>
    <t>Nooduitgang 9</t>
  </si>
  <si>
    <t>Nooduitgang 10</t>
  </si>
  <si>
    <t>Capaciteit o.b.v. breedte</t>
  </si>
  <si>
    <t>Bruto-oppervlakte</t>
  </si>
  <si>
    <t>gebruikte oppervlakte</t>
  </si>
  <si>
    <t>netto-oppervlakte</t>
  </si>
  <si>
    <t>capaciteit o.b.v. oppervlakte</t>
  </si>
  <si>
    <t>Maximale Capaciteit</t>
  </si>
  <si>
    <t>Capaciteitsbepaling buiten en gekeurde tent</t>
  </si>
  <si>
    <t>Gelijkvloers</t>
  </si>
  <si>
    <t>Stijgend</t>
  </si>
  <si>
    <t>Dalend</t>
  </si>
  <si>
    <t>Naam event/tent</t>
  </si>
  <si>
    <t>Naam Tent</t>
  </si>
  <si>
    <t>HOE IN TE VULLEN</t>
  </si>
  <si>
    <t>Concreet is het de bedoeling dat je volgende gegevens invult:
- Aantal nooduitgangen
- Afhankelijk van het aantal nooduitgangen, zal je per nooduitgang de breedte in cm moeten invullen en ook aanduiden of het een gelijkvloerse, dalende of stijgende evacuatie betreft.
- Tot slot moet je de bruto-oppervlakte ingeven. Als er effectief een evenement georganiseerd wordt, kan je voor dit evenement vervolgens de netto-oppervlakte berekenen door ook de oppervlakte in te geven van alle structuren.
Via achterliggende formules, zal uiteindelijk de maximale capaciteit van de tent/ het terrein berekend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</si>
</sst>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&quot; cm&quot;"/>
    <numFmt numFmtId="165" formatCode="#,##0.00&quot; m²&quot;"/>
  </numFmts>
  <fonts count="10" x14ac:knownFonts="1">
    <font>
      <sz val="11"/>
      <color theme="1"/>
      <name val="Aptos Narrow"/>
      <family val="2"/>
      <scheme val="minor"/>
    </font>
    <font>
      <b/>
      <sz val="14"/>
      <color rgb="FFE7E6E6"/>
      <name val="Exo 2"/>
      <family val="3"/>
    </font>
    <font>
      <sz val="11"/>
      <color rgb="FFE7E6E6"/>
      <name val="Exo 2"/>
      <family val="3"/>
    </font>
    <font>
      <b/>
      <sz val="11"/>
      <color rgb="FFE7E6E6"/>
      <name val="Exo 2 Light"/>
      <family val="3"/>
    </font>
    <font>
      <sz val="11"/>
      <color theme="1"/>
      <name val="Exo 2"/>
      <family val="3"/>
    </font>
    <font>
      <sz val="11"/>
      <color rgb="FFE30613"/>
      <name val="Exo 2 Light"/>
      <family val="3"/>
    </font>
    <font>
      <sz val="11"/>
      <color theme="1"/>
      <name val="Exo 2 Light"/>
      <family val="3"/>
    </font>
    <font>
      <sz val="11"/>
      <color theme="1"/>
      <name val="Wingdings 3"/>
      <family val="1"/>
      <charset val="2"/>
    </font>
    <font>
      <b/>
      <sz val="12"/>
      <color rgb="FFE7E6E6"/>
      <name val="Exo 2 Light"/>
      <family val="3"/>
    </font>
    <font>
      <b/>
      <sz val="36"/>
      <color theme="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3061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4" xfId="0" applyFont="1" applyFill="1" applyBorder="1"/>
    <xf numFmtId="0" fontId="0" fillId="3" borderId="0" xfId="0" applyFill="1"/>
    <xf numFmtId="0" fontId="0" fillId="3" borderId="5" xfId="0" applyFill="1" applyBorder="1"/>
    <xf numFmtId="0" fontId="5" fillId="4" borderId="6" xfId="0" applyFont="1" applyFill="1" applyBorder="1"/>
    <xf numFmtId="0" fontId="6" fillId="0" borderId="7" xfId="0" applyFont="1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0" fontId="7" fillId="0" borderId="8" xfId="0" applyFont="1" applyBorder="1" applyAlignment="1">
      <alignment horizontal="center"/>
    </xf>
    <xf numFmtId="0" fontId="5" fillId="4" borderId="9" xfId="0" applyFont="1" applyFill="1" applyBorder="1"/>
    <xf numFmtId="0" fontId="6" fillId="0" borderId="4" xfId="0" applyFont="1" applyBorder="1"/>
    <xf numFmtId="0" fontId="6" fillId="3" borderId="4" xfId="0" applyFont="1" applyFill="1" applyBorder="1"/>
    <xf numFmtId="165" fontId="0" fillId="0" borderId="7" xfId="0" applyNumberFormat="1" applyBorder="1"/>
    <xf numFmtId="0" fontId="5" fillId="4" borderId="10" xfId="0" applyFont="1" applyFill="1" applyBorder="1"/>
    <xf numFmtId="3" fontId="8" fillId="2" borderId="11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6" fillId="0" borderId="7" xfId="0" applyFont="1" applyBorder="1" applyProtection="1">
      <protection locked="0"/>
    </xf>
    <xf numFmtId="164" fontId="6" fillId="0" borderId="7" xfId="0" applyNumberFormat="1" applyFont="1" applyBorder="1" applyProtection="1">
      <protection locked="0"/>
    </xf>
    <xf numFmtId="0" fontId="6" fillId="0" borderId="8" xfId="0" applyFont="1" applyBorder="1" applyProtection="1">
      <protection locked="0"/>
    </xf>
    <xf numFmtId="165" fontId="0" fillId="0" borderId="7" xfId="0" applyNumberFormat="1" applyBorder="1" applyProtection="1">
      <protection locked="0"/>
    </xf>
    <xf numFmtId="0" fontId="9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</cellXfs>
  <cellStyles count="1">
    <cellStyle name="Standaard" xfId="0" builtinId="0"/>
  </cellStyles>
  <dxfs count="2">
    <dxf>
      <fill>
        <patternFill patternType="darkUp">
          <fgColor rgb="FFE30613"/>
        </patternFill>
      </fill>
    </dxf>
    <dxf>
      <fill>
        <patternFill patternType="darkUp">
          <fgColor rgb="FFE306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7B7D4-FC50-41CB-B419-616E5B6C0B7F}">
  <dimension ref="A1:J11"/>
  <sheetViews>
    <sheetView workbookViewId="0">
      <selection activeCell="P6" sqref="P6"/>
    </sheetView>
  </sheetViews>
  <sheetFormatPr defaultRowHeight="15" x14ac:dyDescent="0.25"/>
  <sheetData>
    <row r="1" spans="1:10" ht="46.5" x14ac:dyDescent="0.7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</row>
    <row r="3" spans="1:10" ht="198" customHeight="1" x14ac:dyDescent="0.25">
      <c r="A3" s="29" t="s">
        <v>28</v>
      </c>
      <c r="B3" s="29"/>
      <c r="C3" s="29"/>
      <c r="D3" s="29"/>
      <c r="E3" s="29"/>
      <c r="F3" s="29"/>
      <c r="G3" s="29"/>
      <c r="H3" s="29"/>
      <c r="I3" s="29"/>
      <c r="J3" s="29"/>
    </row>
    <row r="11" spans="1:10" x14ac:dyDescent="0.25">
      <c r="B11" s="28"/>
    </row>
  </sheetData>
  <sheetProtection algorithmName="SHA-512" hashValue="G4g/l04htP9I9EsXfW60Xwzc2TFwQhO/sm2Mu8FNJhv8ftZLnh+ZIUFs18uzCFzDq76qOmAmJgV5gEVSCetn7w==" saltValue="xek5N/JnFcpJunW7dyg4Aw==" spinCount="100000" sheet="1" objects="1" scenarios="1" selectLockedCells="1"/>
  <mergeCells count="2">
    <mergeCell ref="A1:J1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BB973-9E70-49E0-BC97-4384C5735A1E}">
  <dimension ref="A1:G26"/>
  <sheetViews>
    <sheetView tabSelected="1" workbookViewId="0">
      <selection activeCell="B14" sqref="B14"/>
    </sheetView>
  </sheetViews>
  <sheetFormatPr defaultRowHeight="15" x14ac:dyDescent="0.25"/>
  <cols>
    <col min="1" max="1" width="29" bestFit="1" customWidth="1"/>
    <col min="2" max="2" width="16.140625" bestFit="1" customWidth="1"/>
    <col min="3" max="3" width="12.7109375" customWidth="1"/>
    <col min="4" max="4" width="9.140625" hidden="1" customWidth="1"/>
    <col min="6" max="6" width="9.140625" hidden="1" customWidth="1"/>
  </cols>
  <sheetData>
    <row r="1" spans="1:7" ht="45" customHeight="1" x14ac:dyDescent="0.25">
      <c r="A1" s="1" t="s">
        <v>0</v>
      </c>
      <c r="B1" s="1"/>
      <c r="C1" s="1"/>
      <c r="D1" s="2"/>
      <c r="E1" s="2"/>
      <c r="F1" s="3"/>
      <c r="G1" s="3"/>
    </row>
    <row r="2" spans="1:7" ht="15.75" thickBot="1" x14ac:dyDescent="0.3"/>
    <row r="3" spans="1:7" x14ac:dyDescent="0.25">
      <c r="A3" s="20" t="s">
        <v>26</v>
      </c>
      <c r="B3" s="21"/>
      <c r="C3" s="22"/>
    </row>
    <row r="4" spans="1:7" x14ac:dyDescent="0.25">
      <c r="A4" s="4"/>
      <c r="B4" s="5"/>
      <c r="C4" s="6"/>
    </row>
    <row r="5" spans="1:7" x14ac:dyDescent="0.25">
      <c r="A5" s="7" t="s">
        <v>1</v>
      </c>
      <c r="B5" s="23"/>
      <c r="C5" s="6"/>
    </row>
    <row r="6" spans="1:7" hidden="1" x14ac:dyDescent="0.25">
      <c r="A6" s="9" t="s">
        <v>2</v>
      </c>
      <c r="B6" s="10" t="str">
        <f>IF(B5="","",IF(B5=0,0, IF(B5=1,49,IF(B5=2,499,(B5-2)*1000))))</f>
        <v/>
      </c>
      <c r="C6" s="11"/>
    </row>
    <row r="7" spans="1:7" x14ac:dyDescent="0.25">
      <c r="A7" s="4"/>
      <c r="B7" s="5"/>
      <c r="C7" s="6"/>
    </row>
    <row r="8" spans="1:7" x14ac:dyDescent="0.25">
      <c r="A8" s="4"/>
      <c r="B8" s="8" t="s">
        <v>3</v>
      </c>
      <c r="C8" s="12" t="s">
        <v>4</v>
      </c>
    </row>
    <row r="9" spans="1:7" x14ac:dyDescent="0.25">
      <c r="A9" s="13" t="s">
        <v>5</v>
      </c>
      <c r="B9" s="24"/>
      <c r="C9" s="25"/>
      <c r="D9" t="str">
        <f>IF(B9="","",IF(C9="","Foutmelding: kies type",ROUNDDOWN(IF(C9="Gelijkvloers",B9/1,IF(C9="Stijgend",B9/2,IF(C9="Dalend",B9/1.25,""))),2)))</f>
        <v/>
      </c>
      <c r="F9" t="e">
        <f>IF(#REF!="","",ROUNDDOWN(IF(#REF!="Gelijkvloers",#REF!/1,IF(#REF!="Stijgend",#REF!/2,IF(#REF!="Dalend",#REF!/1.25,""))),2))</f>
        <v>#REF!</v>
      </c>
    </row>
    <row r="10" spans="1:7" x14ac:dyDescent="0.25">
      <c r="A10" s="13" t="s">
        <v>6</v>
      </c>
      <c r="B10" s="24"/>
      <c r="C10" s="25"/>
      <c r="D10" t="str">
        <f t="shared" ref="D10:D18" si="0">IF(B10="","",IF(C10="","Foutmelding: kies type",ROUNDDOWN(IF(C10="Gelijkvloers",B10/1,IF(C10="Stijgend",B10/2,IF(C10="Dalend",B10/1.25,""))),2)))</f>
        <v/>
      </c>
      <c r="F10" t="e">
        <f>IF(#REF!="","",ROUNDDOWN(IF(#REF!="Gelijkvloers",#REF!/1,IF(#REF!="Stijgend",#REF!/2,IF(#REF!="Dalend",#REF!/1.25,""))),2))</f>
        <v>#REF!</v>
      </c>
    </row>
    <row r="11" spans="1:7" x14ac:dyDescent="0.25">
      <c r="A11" s="13" t="s">
        <v>7</v>
      </c>
      <c r="B11" s="24"/>
      <c r="C11" s="25"/>
      <c r="D11" t="str">
        <f t="shared" si="0"/>
        <v/>
      </c>
      <c r="F11" t="e">
        <f>IF(#REF!="","",ROUNDDOWN(IF(#REF!="Gelijkvloers",#REF!/1,IF(#REF!="Stijgend",#REF!/2,IF(#REF!="Dalend",#REF!/1.25,""))),2))</f>
        <v>#REF!</v>
      </c>
    </row>
    <row r="12" spans="1:7" x14ac:dyDescent="0.25">
      <c r="A12" s="13" t="s">
        <v>8</v>
      </c>
      <c r="B12" s="24"/>
      <c r="C12" s="25"/>
      <c r="D12" t="str">
        <f t="shared" si="0"/>
        <v/>
      </c>
      <c r="F12" t="e">
        <f>IF(#REF!="","",ROUNDDOWN(IF(#REF!="Gelijkvloers",#REF!/1,IF(#REF!="Stijgend",#REF!/2,IF(#REF!="Dalend",#REF!/1.25,""))),2))</f>
        <v>#REF!</v>
      </c>
    </row>
    <row r="13" spans="1:7" x14ac:dyDescent="0.25">
      <c r="A13" s="13" t="s">
        <v>9</v>
      </c>
      <c r="B13" s="24"/>
      <c r="C13" s="25"/>
      <c r="D13" t="str">
        <f t="shared" si="0"/>
        <v/>
      </c>
      <c r="F13" t="e">
        <f>IF(#REF!="","",ROUNDDOWN(IF(#REF!="Gelijkvloers",#REF!/1,IF(#REF!="Stijgend",#REF!/2,IF(#REF!="Dalend",#REF!/1.25,""))),2))</f>
        <v>#REF!</v>
      </c>
    </row>
    <row r="14" spans="1:7" x14ac:dyDescent="0.25">
      <c r="A14" s="13" t="s">
        <v>10</v>
      </c>
      <c r="B14" s="24"/>
      <c r="C14" s="25"/>
      <c r="D14" t="str">
        <f t="shared" si="0"/>
        <v/>
      </c>
      <c r="F14" t="e">
        <f>IF(#REF!="","",ROUNDDOWN(IF(#REF!="Gelijkvloers",#REF!/1,IF(#REF!="Stijgend",#REF!/2,IF(#REF!="Dalend",#REF!/1.25,""))),2))</f>
        <v>#REF!</v>
      </c>
    </row>
    <row r="15" spans="1:7" x14ac:dyDescent="0.25">
      <c r="A15" s="13" t="s">
        <v>11</v>
      </c>
      <c r="B15" s="24"/>
      <c r="C15" s="25"/>
      <c r="D15" t="str">
        <f t="shared" si="0"/>
        <v/>
      </c>
      <c r="F15" t="e">
        <f>IF(#REF!="","",ROUNDDOWN(IF(#REF!="Gelijkvloers",#REF!/1,IF(#REF!="Stijgend",#REF!/2,IF(#REF!="Dalend",#REF!/1.25,""))),2))</f>
        <v>#REF!</v>
      </c>
    </row>
    <row r="16" spans="1:7" x14ac:dyDescent="0.25">
      <c r="A16" s="13" t="s">
        <v>12</v>
      </c>
      <c r="B16" s="24"/>
      <c r="C16" s="25"/>
      <c r="D16" t="str">
        <f t="shared" si="0"/>
        <v/>
      </c>
      <c r="F16" t="e">
        <f>IF(#REF!="","",ROUNDDOWN(IF(#REF!="Gelijkvloers",#REF!/1,IF(#REF!="Stijgend",#REF!/2,IF(#REF!="Dalend",#REF!/1.25,""))),2))</f>
        <v>#REF!</v>
      </c>
    </row>
    <row r="17" spans="1:6" x14ac:dyDescent="0.25">
      <c r="A17" s="13" t="s">
        <v>13</v>
      </c>
      <c r="B17" s="24"/>
      <c r="C17" s="25"/>
      <c r="D17" t="str">
        <f t="shared" si="0"/>
        <v/>
      </c>
      <c r="F17" t="e">
        <f>IF(#REF!="","",ROUNDDOWN(IF(#REF!="Gelijkvloers",#REF!/1,IF(#REF!="Stijgend",#REF!/2,IF(#REF!="Dalend",#REF!/1.25,""))),2))</f>
        <v>#REF!</v>
      </c>
    </row>
    <row r="18" spans="1:6" x14ac:dyDescent="0.25">
      <c r="A18" s="13" t="s">
        <v>14</v>
      </c>
      <c r="B18" s="24"/>
      <c r="C18" s="25"/>
      <c r="D18" t="str">
        <f t="shared" si="0"/>
        <v/>
      </c>
      <c r="F18" t="e">
        <f>IF(#REF!="","",ROUNDDOWN(IF(#REF!="Gelijkvloers",#REF!/1,IF(#REF!="Stijgend",#REF!/2,IF(#REF!="Dalend",#REF!/1.25,""))),2))</f>
        <v>#REF!</v>
      </c>
    </row>
    <row r="19" spans="1:6" hidden="1" x14ac:dyDescent="0.25">
      <c r="A19" s="14" t="s">
        <v>15</v>
      </c>
      <c r="B19" s="10" t="str" cm="1">
        <f t="array" ref="B19">IF(COUNT(B9:B18)&lt;&gt;B5,"",IF(SUMPRODUCT(--(D9:D18&lt;&gt;""),--NOT(ISNUMBER(D9:D18)))&gt;0,"",IF(COUNT(D9:D18)=0,"",ROUNDDOWN(SUM(D9:D18),0))))</f>
        <v/>
      </c>
      <c r="C19" s="11"/>
    </row>
    <row r="20" spans="1:6" x14ac:dyDescent="0.25">
      <c r="A20" s="15"/>
      <c r="B20" s="5"/>
      <c r="C20" s="6"/>
    </row>
    <row r="21" spans="1:6" x14ac:dyDescent="0.25">
      <c r="A21" s="7" t="s">
        <v>16</v>
      </c>
      <c r="B21" s="26"/>
      <c r="C21" s="6"/>
    </row>
    <row r="22" spans="1:6" x14ac:dyDescent="0.25">
      <c r="A22" s="7" t="s">
        <v>17</v>
      </c>
      <c r="B22" s="26"/>
      <c r="C22" s="6"/>
    </row>
    <row r="23" spans="1:6" x14ac:dyDescent="0.25">
      <c r="A23" s="7" t="s">
        <v>18</v>
      </c>
      <c r="B23" s="16" t="str">
        <f>IF(B21="","",B21-B22)</f>
        <v/>
      </c>
      <c r="C23" s="6"/>
    </row>
    <row r="24" spans="1:6" hidden="1" x14ac:dyDescent="0.25">
      <c r="A24" s="14" t="s">
        <v>19</v>
      </c>
      <c r="B24" s="10" t="str">
        <f>IF(B23="","",ROUNDDOWN(B23,0))</f>
        <v/>
      </c>
      <c r="C24" s="11"/>
    </row>
    <row r="25" spans="1:6" ht="15.75" thickBot="1" x14ac:dyDescent="0.3">
      <c r="A25" s="15"/>
      <c r="B25" s="5"/>
      <c r="C25" s="6"/>
    </row>
    <row r="26" spans="1:6" ht="15.75" thickBot="1" x14ac:dyDescent="0.3">
      <c r="A26" s="17" t="s">
        <v>20</v>
      </c>
      <c r="B26" s="18" t="str">
        <f>IF(COUNT(B6,B19,B24)=0,"",IF(COUNT(B6,B19,B24)&lt;3,"Vul Alles in",MIN(B6,B19,B24)))</f>
        <v/>
      </c>
      <c r="C26" s="19"/>
    </row>
  </sheetData>
  <sheetProtection algorithmName="SHA-512" hashValue="MoeAKIGBeKn/mQBTnOvv40ROAtdtIybcGqLx190gSN3QyWKqFg3Nwf4R59akw8uQLTB90XORn3ifPkEOzbdY+w==" saltValue="Vq4BZsK+IYfvvhWG/82lyA==" spinCount="100000" sheet="1" objects="1" scenarios="1" selectLockedCells="1"/>
  <mergeCells count="2">
    <mergeCell ref="A1:C1"/>
    <mergeCell ref="A3:C3"/>
  </mergeCells>
  <conditionalFormatting sqref="B9:C18">
    <cfRule type="expression" dxfId="1" priority="1">
      <formula>AND($B$5&lt;&gt;"", ROW()&gt;8+$B$5)</formula>
    </cfRule>
  </conditionalFormatting>
  <dataValidations count="2">
    <dataValidation type="whole" errorStyle="information" allowBlank="1" showInputMessage="1" showErrorMessage="1" errorTitle="Geef een getal in tot max. 10" error="Geef een getal in van 1 t.e.m. 10. Indien er meer nooduitgangen zijn, contacteer het aanspreekpunt binnen de stad Kortrijk." sqref="B5" xr:uid="{96CEF794-D39E-4B5B-B720-389B4219FCC4}">
      <formula1>1</formula1>
      <formula2>10</formula2>
    </dataValidation>
    <dataValidation type="whole" operator="greaterThanOrEqual" allowBlank="1" showInputMessage="1" showErrorMessage="1" errorTitle="Foutieve invoer" error="Enkel waarden vanaf 80 zijn toegestaan. Is de nooduitgang toch minder dan 80cm --&gt; neem contact op met uw dossierbeheerder" sqref="B9:B18" xr:uid="{61E878B3-82B2-437C-B1AD-9300D62EB821}">
      <formula1>80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F93B24B-0FE8-4951-90C7-0EFC7EA0EC4B}">
          <x14:formula1>
            <xm:f>Parameters!$A$1:$A$3</xm:f>
          </x14:formula1>
          <xm:sqref>C9:C18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5536F-4738-4B0A-B154-FC28AC1562C9}">
  <dimension ref="A1:G26"/>
  <sheetViews>
    <sheetView workbookViewId="0">
      <selection activeCell="B14" sqref="B14"/>
    </sheetView>
  </sheetViews>
  <sheetFormatPr defaultRowHeight="15" x14ac:dyDescent="0.25"/>
  <cols>
    <col min="1" max="1" width="29" bestFit="1" customWidth="1"/>
    <col min="2" max="2" width="16.140625" bestFit="1" customWidth="1"/>
    <col min="3" max="3" width="12.7109375" customWidth="1"/>
    <col min="4" max="4" width="9.140625" hidden="1" customWidth="1"/>
    <col min="6" max="6" width="9.140625" hidden="1" customWidth="1"/>
  </cols>
  <sheetData>
    <row r="1" spans="1:7" ht="45" customHeight="1" x14ac:dyDescent="0.25">
      <c r="A1" s="1" t="s">
        <v>21</v>
      </c>
      <c r="B1" s="1"/>
      <c r="C1" s="1"/>
      <c r="D1" s="2"/>
      <c r="E1" s="2"/>
      <c r="F1" s="3"/>
      <c r="G1" s="3"/>
    </row>
    <row r="2" spans="1:7" ht="15.75" thickBot="1" x14ac:dyDescent="0.3"/>
    <row r="3" spans="1:7" x14ac:dyDescent="0.25">
      <c r="A3" s="20" t="s">
        <v>25</v>
      </c>
      <c r="B3" s="21"/>
      <c r="C3" s="22"/>
    </row>
    <row r="4" spans="1:7" x14ac:dyDescent="0.25">
      <c r="A4" s="4"/>
      <c r="B4" s="5"/>
      <c r="C4" s="6"/>
    </row>
    <row r="5" spans="1:7" x14ac:dyDescent="0.25">
      <c r="A5" s="7" t="s">
        <v>1</v>
      </c>
      <c r="B5" s="23"/>
      <c r="C5" s="6"/>
    </row>
    <row r="6" spans="1:7" hidden="1" x14ac:dyDescent="0.25">
      <c r="A6" s="9" t="s">
        <v>2</v>
      </c>
      <c r="B6" s="10" t="str">
        <f>IF(B5="","",IF(B5=0,0, IF(B5=1,49,IF(B5=2,499,(B5-2)*1000))))</f>
        <v/>
      </c>
      <c r="C6" s="11"/>
    </row>
    <row r="7" spans="1:7" x14ac:dyDescent="0.25">
      <c r="A7" s="4"/>
      <c r="B7" s="5"/>
      <c r="C7" s="6"/>
    </row>
    <row r="8" spans="1:7" x14ac:dyDescent="0.25">
      <c r="A8" s="4"/>
      <c r="B8" s="8" t="s">
        <v>3</v>
      </c>
      <c r="C8" s="12" t="s">
        <v>4</v>
      </c>
    </row>
    <row r="9" spans="1:7" x14ac:dyDescent="0.25">
      <c r="A9" s="13" t="s">
        <v>5</v>
      </c>
      <c r="B9" s="24"/>
      <c r="C9" s="25"/>
      <c r="D9" t="str">
        <f>IF(B9="","",IF(C9="","Foutmelding: kies type",ROUNDDOWN(IF(C9="Gelijkvloers",B9/1,IF(C9="Stijgend",B9/2,IF(C9="Dalend",B9/1.25,""))),2)))</f>
        <v/>
      </c>
      <c r="F9" t="e">
        <f>IF(#REF!="","",ROUNDDOWN(IF(#REF!="Gelijkvloers",#REF!/1,IF(#REF!="Stijgend",#REF!/2,IF(#REF!="Dalend",#REF!/1.25,""))),2))</f>
        <v>#REF!</v>
      </c>
    </row>
    <row r="10" spans="1:7" x14ac:dyDescent="0.25">
      <c r="A10" s="13" t="s">
        <v>6</v>
      </c>
      <c r="B10" s="24"/>
      <c r="C10" s="25"/>
      <c r="D10" t="str">
        <f t="shared" ref="D10:D18" si="0">IF(B10="","",IF(C10="","Foutmelding: kies type",ROUNDDOWN(IF(C10="Gelijkvloers",B10/1,IF(C10="Stijgend",B10/2,IF(C10="Dalend",B10/1.25,""))),2)))</f>
        <v/>
      </c>
      <c r="F10" t="e">
        <f>IF(#REF!="","",ROUNDDOWN(IF(#REF!="Gelijkvloers",#REF!/1,IF(#REF!="Stijgend",#REF!/2,IF(#REF!="Dalend",#REF!/1.25,""))),2))</f>
        <v>#REF!</v>
      </c>
    </row>
    <row r="11" spans="1:7" x14ac:dyDescent="0.25">
      <c r="A11" s="13" t="s">
        <v>7</v>
      </c>
      <c r="B11" s="24"/>
      <c r="C11" s="25"/>
      <c r="D11" t="str">
        <f t="shared" si="0"/>
        <v/>
      </c>
      <c r="F11" t="e">
        <f>IF(#REF!="","",ROUNDDOWN(IF(#REF!="Gelijkvloers",#REF!/1,IF(#REF!="Stijgend",#REF!/2,IF(#REF!="Dalend",#REF!/1.25,""))),2))</f>
        <v>#REF!</v>
      </c>
    </row>
    <row r="12" spans="1:7" x14ac:dyDescent="0.25">
      <c r="A12" s="13" t="s">
        <v>8</v>
      </c>
      <c r="B12" s="24"/>
      <c r="C12" s="25"/>
      <c r="D12" t="str">
        <f t="shared" si="0"/>
        <v/>
      </c>
      <c r="F12" t="e">
        <f>IF(#REF!="","",ROUNDDOWN(IF(#REF!="Gelijkvloers",#REF!/1,IF(#REF!="Stijgend",#REF!/2,IF(#REF!="Dalend",#REF!/1.25,""))),2))</f>
        <v>#REF!</v>
      </c>
    </row>
    <row r="13" spans="1:7" x14ac:dyDescent="0.25">
      <c r="A13" s="13" t="s">
        <v>9</v>
      </c>
      <c r="B13" s="24"/>
      <c r="C13" s="25"/>
      <c r="D13" t="str">
        <f t="shared" si="0"/>
        <v/>
      </c>
      <c r="F13" t="e">
        <f>IF(#REF!="","",ROUNDDOWN(IF(#REF!="Gelijkvloers",#REF!/1,IF(#REF!="Stijgend",#REF!/2,IF(#REF!="Dalend",#REF!/1.25,""))),2))</f>
        <v>#REF!</v>
      </c>
    </row>
    <row r="14" spans="1:7" x14ac:dyDescent="0.25">
      <c r="A14" s="13" t="s">
        <v>10</v>
      </c>
      <c r="B14" s="24"/>
      <c r="C14" s="25"/>
      <c r="D14" t="str">
        <f t="shared" si="0"/>
        <v/>
      </c>
      <c r="F14" t="e">
        <f>IF(#REF!="","",ROUNDDOWN(IF(#REF!="Gelijkvloers",#REF!/1,IF(#REF!="Stijgend",#REF!/2,IF(#REF!="Dalend",#REF!/1.25,""))),2))</f>
        <v>#REF!</v>
      </c>
    </row>
    <row r="15" spans="1:7" x14ac:dyDescent="0.25">
      <c r="A15" s="13" t="s">
        <v>11</v>
      </c>
      <c r="B15" s="24"/>
      <c r="C15" s="25"/>
      <c r="D15" t="str">
        <f t="shared" si="0"/>
        <v/>
      </c>
      <c r="F15" t="e">
        <f>IF(#REF!="","",ROUNDDOWN(IF(#REF!="Gelijkvloers",#REF!/1,IF(#REF!="Stijgend",#REF!/2,IF(#REF!="Dalend",#REF!/1.25,""))),2))</f>
        <v>#REF!</v>
      </c>
    </row>
    <row r="16" spans="1:7" x14ac:dyDescent="0.25">
      <c r="A16" s="13" t="s">
        <v>12</v>
      </c>
      <c r="B16" s="24"/>
      <c r="C16" s="25"/>
      <c r="D16" t="str">
        <f t="shared" si="0"/>
        <v/>
      </c>
      <c r="F16" t="e">
        <f>IF(#REF!="","",ROUNDDOWN(IF(#REF!="Gelijkvloers",#REF!/1,IF(#REF!="Stijgend",#REF!/2,IF(#REF!="Dalend",#REF!/1.25,""))),2))</f>
        <v>#REF!</v>
      </c>
    </row>
    <row r="17" spans="1:6" x14ac:dyDescent="0.25">
      <c r="A17" s="13" t="s">
        <v>13</v>
      </c>
      <c r="B17" s="24"/>
      <c r="C17" s="25"/>
      <c r="D17" t="str">
        <f t="shared" si="0"/>
        <v/>
      </c>
      <c r="F17" t="e">
        <f>IF(#REF!="","",ROUNDDOWN(IF(#REF!="Gelijkvloers",#REF!/1,IF(#REF!="Stijgend",#REF!/2,IF(#REF!="Dalend",#REF!/1.25,""))),2))</f>
        <v>#REF!</v>
      </c>
    </row>
    <row r="18" spans="1:6" x14ac:dyDescent="0.25">
      <c r="A18" s="13" t="s">
        <v>14</v>
      </c>
      <c r="B18" s="24"/>
      <c r="C18" s="25"/>
      <c r="D18" t="str">
        <f t="shared" si="0"/>
        <v/>
      </c>
      <c r="F18" t="e">
        <f>IF(#REF!="","",ROUNDDOWN(IF(#REF!="Gelijkvloers",#REF!/1,IF(#REF!="Stijgend",#REF!/2,IF(#REF!="Dalend",#REF!/1.25,""))),2))</f>
        <v>#REF!</v>
      </c>
    </row>
    <row r="19" spans="1:6" hidden="1" x14ac:dyDescent="0.25">
      <c r="A19" s="14" t="s">
        <v>15</v>
      </c>
      <c r="B19" s="10" t="str" cm="1">
        <f t="array" ref="B19">IF(COUNT(B9:B18)&lt;&gt;B5,"",IF(SUMPRODUCT(--(D9:D18&lt;&gt;""),--NOT(ISNUMBER(D9:D18)))&gt;0,"",IF(COUNT(D9:D18)=0,"",ROUNDDOWN(SUM(D9:D18),0))))</f>
        <v/>
      </c>
      <c r="C19" s="11"/>
    </row>
    <row r="20" spans="1:6" x14ac:dyDescent="0.25">
      <c r="A20" s="15"/>
      <c r="B20" s="5"/>
      <c r="C20" s="6"/>
    </row>
    <row r="21" spans="1:6" x14ac:dyDescent="0.25">
      <c r="A21" s="7" t="s">
        <v>16</v>
      </c>
      <c r="B21" s="26"/>
      <c r="C21" s="6"/>
    </row>
    <row r="22" spans="1:6" x14ac:dyDescent="0.25">
      <c r="A22" s="7" t="s">
        <v>17</v>
      </c>
      <c r="B22" s="26"/>
      <c r="C22" s="6"/>
    </row>
    <row r="23" spans="1:6" x14ac:dyDescent="0.25">
      <c r="A23" s="7" t="s">
        <v>18</v>
      </c>
      <c r="B23" s="16" t="str">
        <f>IF(B21="","",B21-B22)</f>
        <v/>
      </c>
      <c r="C23" s="6"/>
    </row>
    <row r="24" spans="1:6" hidden="1" x14ac:dyDescent="0.25">
      <c r="A24" s="14" t="s">
        <v>19</v>
      </c>
      <c r="B24" s="10" t="str">
        <f>IF(B23="","",ROUNDDOWN(B23*2,0))</f>
        <v/>
      </c>
      <c r="C24" s="11"/>
    </row>
    <row r="25" spans="1:6" ht="15.75" thickBot="1" x14ac:dyDescent="0.3">
      <c r="A25" s="15"/>
      <c r="B25" s="5"/>
      <c r="C25" s="6"/>
    </row>
    <row r="26" spans="1:6" ht="15.75" thickBot="1" x14ac:dyDescent="0.3">
      <c r="A26" s="17" t="s">
        <v>20</v>
      </c>
      <c r="B26" s="18" t="str">
        <f>IF(COUNT(B6,B19,B24)=0,"",IF(COUNT(B6,B19,B24)&lt;3,"Vul Alles in",MIN(B6,B19,B24)))</f>
        <v/>
      </c>
      <c r="C26" s="19"/>
    </row>
  </sheetData>
  <sheetProtection algorithmName="SHA-512" hashValue="WkiNRFCdDOxpewchA9AQV33KrDgakV+Rh2GXUM3eGihsPw0tAjmy8G45u98imi9VGN6dXcUFREnrH8jE019Q2g==" saltValue="/dnDU09c8IDo0Ej9w5FeDQ==" spinCount="100000" sheet="1" objects="1" scenarios="1" selectLockedCells="1"/>
  <mergeCells count="2">
    <mergeCell ref="A1:C1"/>
    <mergeCell ref="A3:C3"/>
  </mergeCells>
  <conditionalFormatting sqref="B9:C18">
    <cfRule type="expression" dxfId="0" priority="1">
      <formula>AND($B$5&lt;&gt;"", ROW()&gt;8+$B$5)</formula>
    </cfRule>
  </conditionalFormatting>
  <dataValidations count="2">
    <dataValidation type="whole" operator="greaterThanOrEqual" allowBlank="1" showInputMessage="1" showErrorMessage="1" errorTitle="Foutieve invoer" error="Enkel waarden vanaf 80 zijn toegestaan. Is de nooduitgang toch minder dan 80cm --&gt; neem contact op met uw dossierbeheerder" sqref="B9:B18" xr:uid="{EF0B6E77-E92B-45A5-B235-E7A8AC166AD1}">
      <formula1>80</formula1>
    </dataValidation>
    <dataValidation type="whole" errorStyle="information" allowBlank="1" showInputMessage="1" showErrorMessage="1" errorTitle="Geef een getal in tot max. 10" error="Geef een getal in van 1 t.e.m. 10. Indien er meer nooduitgangen zijn, contacteer het aanspreekpunt binnen de stad Kortrijk." sqref="B5" xr:uid="{723ECBC3-3C49-43BD-9276-5E9124C3B74F}">
      <formula1>1</formula1>
      <formula2>10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5D0AE3-E1C7-4131-9C85-DB5EAF21BA8C}">
          <x14:formula1>
            <xm:f>Parameters!$A$1:$A$3</xm:f>
          </x14:formula1>
          <xm:sqref>C9:C18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7A68-771A-4F94-B409-C628211F8B6C}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</v>
      </c>
    </row>
    <row r="2" spans="1:1" x14ac:dyDescent="0.25">
      <c r="A2" t="s">
        <v>23</v>
      </c>
    </row>
    <row r="3" spans="1:1" x14ac:dyDescent="0.25">
      <c r="A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UITLEG</vt:lpstr>
      <vt:lpstr>Capaciteit niet-gekeurde tent</vt:lpstr>
      <vt:lpstr>Capaciteit buiten</vt:lpstr>
      <vt:lpstr>Parameters</vt:lpstr>
    </vt:vector>
  </TitlesOfParts>
  <Company>Stad Kortrijk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De Wachter</dc:creator>
  <cp:lastModifiedBy>Maxim De Wachter</cp:lastModifiedBy>
  <dcterms:created xsi:type="dcterms:W3CDTF">2026-06-05T12:24:53Z</dcterms:created>
  <dcterms:modified xsi:type="dcterms:W3CDTF">2026-06-08T13:55:41Z</dcterms:modified>
</cp:coreProperties>
</file>