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rtrijk-my.sharepoint.com/personal/maxim_dewachter_kortrijk_be/Documents/Documenten/Gebouwen/"/>
    </mc:Choice>
  </mc:AlternateContent>
  <xr:revisionPtr revIDLastSave="177" documentId="8_{4E25A976-8D54-48CA-A362-9F659F331FA5}" xr6:coauthVersionLast="47" xr6:coauthVersionMax="47" xr10:uidLastSave="{A660CC12-1A2E-4F16-A798-4E5776E6AE8C}"/>
  <workbookProtection workbookAlgorithmName="SHA-512" workbookHashValue="AIl8f+ncshkiStrJl3CMnZQ/6yx+QfkO/xDm237q6UamwB8/eN4gUcYJolZl+XBnDZsOQn2On6rSmf37m9oT0w==" workbookSaltValue="XjBCY+Ey01abiUJxhs927g==" workbookSpinCount="100000" lockStructure="1"/>
  <bookViews>
    <workbookView xWindow="-120" yWindow="-120" windowWidth="29040" windowHeight="15720" firstSheet="1" activeTab="2" xr2:uid="{777086FB-D489-4337-954D-942B9879BF38}"/>
  </bookViews>
  <sheets>
    <sheet name="Parameters" sheetId="2" state="hidden" r:id="rId1"/>
    <sheet name="UITLEG" sheetId="8" r:id="rId2"/>
    <sheet name="Capaciteit niet-basisnorm" sheetId="1" r:id="rId3"/>
    <sheet name="Capaciteit basisnor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Q73" i="4"/>
  <c r="Q74" i="4" s="1"/>
  <c r="S68" i="4"/>
  <c r="S67" i="4"/>
  <c r="S66" i="4"/>
  <c r="S65" i="4"/>
  <c r="S64" i="4"/>
  <c r="S63" i="4"/>
  <c r="S62" i="4"/>
  <c r="S61" i="4"/>
  <c r="S60" i="4"/>
  <c r="S59" i="4"/>
  <c r="Q56" i="4"/>
  <c r="L73" i="4"/>
  <c r="L74" i="4" s="1"/>
  <c r="N68" i="4"/>
  <c r="N67" i="4"/>
  <c r="N66" i="4"/>
  <c r="N65" i="4"/>
  <c r="N64" i="4"/>
  <c r="N63" i="4"/>
  <c r="N62" i="4"/>
  <c r="N61" i="4"/>
  <c r="N60" i="4"/>
  <c r="N59" i="4"/>
  <c r="L69" i="4" s="1" a="1"/>
  <c r="L69" i="4" s="1"/>
  <c r="L76" i="4" s="1"/>
  <c r="L56" i="4"/>
  <c r="G73" i="4"/>
  <c r="G74" i="4" s="1"/>
  <c r="I68" i="4"/>
  <c r="I67" i="4"/>
  <c r="I66" i="4"/>
  <c r="I65" i="4"/>
  <c r="G69" i="4" s="1" a="1"/>
  <c r="G69" i="4" s="1"/>
  <c r="I64" i="4"/>
  <c r="I63" i="4"/>
  <c r="I62" i="4"/>
  <c r="I61" i="4"/>
  <c r="I60" i="4"/>
  <c r="I59" i="4"/>
  <c r="G56" i="4"/>
  <c r="B73" i="4"/>
  <c r="B74" i="4" s="1"/>
  <c r="D68" i="4"/>
  <c r="D67" i="4"/>
  <c r="D66" i="4"/>
  <c r="D65" i="4"/>
  <c r="D64" i="4"/>
  <c r="D63" i="4"/>
  <c r="D62" i="4"/>
  <c r="D61" i="4"/>
  <c r="D60" i="4"/>
  <c r="D59" i="4"/>
  <c r="B69" i="4" s="1" a="1"/>
  <c r="B69" i="4" s="1"/>
  <c r="B76" i="4" s="1"/>
  <c r="B56" i="4"/>
  <c r="B48" i="4"/>
  <c r="B49" i="4" s="1"/>
  <c r="B44" i="4" a="1"/>
  <c r="B44" i="4" s="1"/>
  <c r="D43" i="4"/>
  <c r="D42" i="4"/>
  <c r="D41" i="4"/>
  <c r="D40" i="4"/>
  <c r="D39" i="4"/>
  <c r="D38" i="4"/>
  <c r="D37" i="4"/>
  <c r="D36" i="4"/>
  <c r="D35" i="4"/>
  <c r="D34" i="4"/>
  <c r="B31" i="4"/>
  <c r="G48" i="4"/>
  <c r="G49" i="4" s="1"/>
  <c r="I43" i="4"/>
  <c r="I42" i="4"/>
  <c r="I41" i="4"/>
  <c r="I40" i="4"/>
  <c r="I39" i="4"/>
  <c r="I38" i="4"/>
  <c r="I37" i="4"/>
  <c r="I36" i="4"/>
  <c r="I35" i="4"/>
  <c r="I34" i="4"/>
  <c r="G44" i="4" s="1" a="1"/>
  <c r="G44" i="4" s="1"/>
  <c r="G31" i="4"/>
  <c r="L48" i="4"/>
  <c r="L49" i="4" s="1"/>
  <c r="N43" i="4"/>
  <c r="N42" i="4"/>
  <c r="N41" i="4"/>
  <c r="N40" i="4"/>
  <c r="N39" i="4"/>
  <c r="N38" i="4"/>
  <c r="N37" i="4"/>
  <c r="N36" i="4"/>
  <c r="N35" i="4"/>
  <c r="N34" i="4"/>
  <c r="L44" i="4" s="1" a="1"/>
  <c r="L44" i="4" s="1"/>
  <c r="L31" i="4"/>
  <c r="Q48" i="4"/>
  <c r="Q49" i="4" s="1"/>
  <c r="S43" i="4"/>
  <c r="S42" i="4"/>
  <c r="S41" i="4"/>
  <c r="S40" i="4"/>
  <c r="S39" i="4"/>
  <c r="S38" i="4"/>
  <c r="S37" i="4"/>
  <c r="S36" i="4"/>
  <c r="S35" i="4"/>
  <c r="S34" i="4"/>
  <c r="Q44" i="4" s="1" a="1"/>
  <c r="Q44" i="4" s="1"/>
  <c r="Q31" i="4"/>
  <c r="Q23" i="4"/>
  <c r="Q24" i="4" s="1"/>
  <c r="S18" i="4"/>
  <c r="S17" i="4"/>
  <c r="S16" i="4"/>
  <c r="S15" i="4"/>
  <c r="S14" i="4"/>
  <c r="S13" i="4"/>
  <c r="S12" i="4"/>
  <c r="S11" i="4"/>
  <c r="S10" i="4"/>
  <c r="S9" i="4"/>
  <c r="Q19" i="4" s="1" a="1"/>
  <c r="Q19" i="4" s="1"/>
  <c r="Q6" i="4"/>
  <c r="L23" i="4"/>
  <c r="L24" i="4" s="1"/>
  <c r="N18" i="4"/>
  <c r="N17" i="4"/>
  <c r="N16" i="4"/>
  <c r="N15" i="4"/>
  <c r="N14" i="4"/>
  <c r="N13" i="4"/>
  <c r="N12" i="4"/>
  <c r="N11" i="4"/>
  <c r="N10" i="4"/>
  <c r="N9" i="4"/>
  <c r="L19" i="4" s="1" a="1"/>
  <c r="L19" i="4" s="1"/>
  <c r="L6" i="4"/>
  <c r="G23" i="4"/>
  <c r="G24" i="4" s="1"/>
  <c r="I18" i="4"/>
  <c r="I17" i="4"/>
  <c r="I16" i="4"/>
  <c r="I15" i="4"/>
  <c r="I14" i="4"/>
  <c r="I13" i="4"/>
  <c r="I12" i="4"/>
  <c r="I11" i="4"/>
  <c r="I10" i="4"/>
  <c r="I9" i="4"/>
  <c r="G6" i="4"/>
  <c r="B6" i="4"/>
  <c r="D10" i="4"/>
  <c r="D11" i="4"/>
  <c r="D12" i="4"/>
  <c r="D13" i="4"/>
  <c r="D14" i="4"/>
  <c r="D15" i="4"/>
  <c r="D16" i="4"/>
  <c r="D17" i="4"/>
  <c r="D18" i="4"/>
  <c r="D9" i="4"/>
  <c r="Q73" i="1"/>
  <c r="Q74" i="1" s="1"/>
  <c r="S68" i="1"/>
  <c r="S67" i="1"/>
  <c r="S66" i="1"/>
  <c r="S65" i="1"/>
  <c r="S64" i="1"/>
  <c r="S63" i="1"/>
  <c r="S62" i="1"/>
  <c r="S61" i="1"/>
  <c r="S60" i="1"/>
  <c r="S59" i="1"/>
  <c r="Q56" i="1"/>
  <c r="L73" i="1"/>
  <c r="L74" i="1" s="1"/>
  <c r="N68" i="1"/>
  <c r="N67" i="1"/>
  <c r="N66" i="1"/>
  <c r="N65" i="1"/>
  <c r="N64" i="1"/>
  <c r="N63" i="1"/>
  <c r="N62" i="1"/>
  <c r="N61" i="1"/>
  <c r="N60" i="1"/>
  <c r="N59" i="1"/>
  <c r="L56" i="1"/>
  <c r="G73" i="1"/>
  <c r="G74" i="1" s="1"/>
  <c r="I68" i="1"/>
  <c r="I67" i="1"/>
  <c r="I66" i="1"/>
  <c r="I65" i="1"/>
  <c r="I64" i="1"/>
  <c r="I63" i="1"/>
  <c r="I62" i="1"/>
  <c r="I61" i="1"/>
  <c r="I60" i="1"/>
  <c r="I59" i="1"/>
  <c r="G69" i="1" s="1" a="1"/>
  <c r="G69" i="1" s="1"/>
  <c r="G56" i="1"/>
  <c r="B73" i="1"/>
  <c r="B74" i="1" s="1"/>
  <c r="D68" i="1"/>
  <c r="D67" i="1"/>
  <c r="D66" i="1"/>
  <c r="D65" i="1"/>
  <c r="D64" i="1"/>
  <c r="D63" i="1"/>
  <c r="D62" i="1"/>
  <c r="D61" i="1"/>
  <c r="D60" i="1"/>
  <c r="D59" i="1"/>
  <c r="B56" i="1"/>
  <c r="Q48" i="1"/>
  <c r="Q49" i="1" s="1"/>
  <c r="S43" i="1"/>
  <c r="S42" i="1"/>
  <c r="S41" i="1"/>
  <c r="S40" i="1"/>
  <c r="S39" i="1"/>
  <c r="S38" i="1"/>
  <c r="S37" i="1"/>
  <c r="S36" i="1"/>
  <c r="S35" i="1"/>
  <c r="S34" i="1"/>
  <c r="Q44" i="1" s="1" a="1"/>
  <c r="Q44" i="1" s="1"/>
  <c r="Q31" i="1"/>
  <c r="L48" i="1"/>
  <c r="L49" i="1" s="1"/>
  <c r="N43" i="1"/>
  <c r="N42" i="1"/>
  <c r="N41" i="1"/>
  <c r="N40" i="1"/>
  <c r="N39" i="1"/>
  <c r="N38" i="1"/>
  <c r="N37" i="1"/>
  <c r="N36" i="1"/>
  <c r="N35" i="1"/>
  <c r="N34" i="1"/>
  <c r="L31" i="1"/>
  <c r="G48" i="1"/>
  <c r="G49" i="1" s="1"/>
  <c r="I43" i="1"/>
  <c r="I42" i="1"/>
  <c r="I41" i="1"/>
  <c r="I40" i="1"/>
  <c r="I39" i="1"/>
  <c r="I38" i="1"/>
  <c r="I37" i="1"/>
  <c r="I36" i="1"/>
  <c r="I35" i="1"/>
  <c r="I34" i="1"/>
  <c r="G31" i="1"/>
  <c r="B48" i="1"/>
  <c r="B49" i="1" s="1"/>
  <c r="D43" i="1"/>
  <c r="D42" i="1"/>
  <c r="D41" i="1"/>
  <c r="D40" i="1"/>
  <c r="D39" i="1"/>
  <c r="D38" i="1"/>
  <c r="D37" i="1"/>
  <c r="D36" i="1"/>
  <c r="D35" i="1"/>
  <c r="D34" i="1"/>
  <c r="B31" i="1"/>
  <c r="Q23" i="1"/>
  <c r="Q24" i="1" s="1"/>
  <c r="Q19" i="1" a="1"/>
  <c r="Q19" i="1" s="1"/>
  <c r="S18" i="1"/>
  <c r="S17" i="1"/>
  <c r="S16" i="1"/>
  <c r="S15" i="1"/>
  <c r="S14" i="1"/>
  <c r="S13" i="1"/>
  <c r="S12" i="1"/>
  <c r="S11" i="1"/>
  <c r="S10" i="1"/>
  <c r="S9" i="1"/>
  <c r="Q6" i="1"/>
  <c r="L24" i="1"/>
  <c r="L23" i="1"/>
  <c r="N18" i="1"/>
  <c r="N17" i="1"/>
  <c r="N16" i="1"/>
  <c r="N15" i="1"/>
  <c r="N14" i="1"/>
  <c r="N13" i="1"/>
  <c r="N12" i="1"/>
  <c r="N11" i="1"/>
  <c r="N10" i="1"/>
  <c r="N9" i="1"/>
  <c r="L6" i="1"/>
  <c r="G23" i="1"/>
  <c r="G24" i="1" s="1"/>
  <c r="I18" i="1"/>
  <c r="I17" i="1"/>
  <c r="I16" i="1"/>
  <c r="I15" i="1"/>
  <c r="I14" i="1"/>
  <c r="I13" i="1"/>
  <c r="I12" i="1"/>
  <c r="I11" i="1"/>
  <c r="I10" i="1"/>
  <c r="I9" i="1"/>
  <c r="G6" i="1"/>
  <c r="B6" i="1"/>
  <c r="D10" i="1"/>
  <c r="D11" i="1"/>
  <c r="D12" i="1"/>
  <c r="D13" i="1"/>
  <c r="D14" i="1"/>
  <c r="D15" i="1"/>
  <c r="D16" i="1"/>
  <c r="D17" i="1"/>
  <c r="D18" i="1"/>
  <c r="B23" i="4"/>
  <c r="B24" i="4" s="1"/>
  <c r="B23" i="1"/>
  <c r="B24" i="1" s="1"/>
  <c r="B19" i="1" l="1" a="1"/>
  <c r="B19" i="1" s="1"/>
  <c r="B26" i="1" s="1"/>
  <c r="G44" i="1" a="1"/>
  <c r="G44" i="1" s="1"/>
  <c r="Q69" i="1" a="1"/>
  <c r="Q69" i="1" s="1"/>
  <c r="Q76" i="1" s="1"/>
  <c r="L19" i="1" a="1"/>
  <c r="L19" i="1" s="1"/>
  <c r="L26" i="1" s="1"/>
  <c r="B69" i="1" a="1"/>
  <c r="B69" i="1" s="1"/>
  <c r="L44" i="1" a="1"/>
  <c r="L44" i="1" s="1"/>
  <c r="L51" i="1" s="1"/>
  <c r="L69" i="1" a="1"/>
  <c r="L69" i="1" s="1"/>
  <c r="L76" i="1" s="1"/>
  <c r="Q69" i="4" a="1"/>
  <c r="Q69" i="4" s="1"/>
  <c r="Q76" i="4" s="1"/>
  <c r="L26" i="4"/>
  <c r="G19" i="4" a="1"/>
  <c r="G19" i="4" s="1"/>
  <c r="G26" i="4" s="1"/>
  <c r="B51" i="4"/>
  <c r="G76" i="4"/>
  <c r="G51" i="4"/>
  <c r="L51" i="4"/>
  <c r="Q51" i="4"/>
  <c r="Q26" i="4"/>
  <c r="B19" i="4" a="1"/>
  <c r="B19" i="4" s="1"/>
  <c r="B26" i="4" s="1"/>
  <c r="G76" i="1"/>
  <c r="B44" i="1" a="1"/>
  <c r="B44" i="1" s="1"/>
  <c r="B51" i="1" s="1"/>
  <c r="G19" i="1" a="1"/>
  <c r="G19" i="1" s="1"/>
  <c r="G26" i="1" s="1"/>
  <c r="B76" i="1"/>
  <c r="Q51" i="1"/>
  <c r="G51" i="1"/>
  <c r="Q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<sst xmlns="http://schemas.openxmlformats.org/spreadsheetml/2006/main" count="512" uniqueCount="28">
  <si>
    <t>Capaciteitsbepaling gebouw X</t>
  </si>
  <si>
    <t>Naam Lokaal/zaal</t>
  </si>
  <si>
    <t># nooduitgangen</t>
  </si>
  <si>
    <t>Capaciteit # nooduitgangen</t>
  </si>
  <si>
    <t>Nooduitgang 1</t>
  </si>
  <si>
    <t>Nooduitgang 2</t>
  </si>
  <si>
    <t>Nooduitgang 3</t>
  </si>
  <si>
    <t>Nooduitgang 4</t>
  </si>
  <si>
    <t>Nooduitgang 5</t>
  </si>
  <si>
    <t>Nooduitgang 6</t>
  </si>
  <si>
    <t>Nooduitgang 7</t>
  </si>
  <si>
    <t>Nooduitgang 8</t>
  </si>
  <si>
    <t>Nooduitgang 9</t>
  </si>
  <si>
    <t>Nooduitgang 10</t>
  </si>
  <si>
    <t>Breedte (in cm)</t>
  </si>
  <si>
    <t>kmn</t>
  </si>
  <si>
    <t>Capaciteit o.b.v. breedte</t>
  </si>
  <si>
    <t>Bruto-oppervlakte</t>
  </si>
  <si>
    <t>gebruikte oppervlakte</t>
  </si>
  <si>
    <t>netto-oppervlakte</t>
  </si>
  <si>
    <t>capaciteit o.b.v. oppervlakte</t>
  </si>
  <si>
    <t>Evacuatie</t>
  </si>
  <si>
    <t>Gelijkvloers</t>
  </si>
  <si>
    <t>Stijgend</t>
  </si>
  <si>
    <t>Dalend</t>
  </si>
  <si>
    <t>Maximale Capaciteit</t>
  </si>
  <si>
    <t xml:space="preserve">Concreet is het de bedoeling dat je per lokaal volgende gegevens invult:
- Aantal nooduitgangen
- Afhankelijk van het aantal nooduitgangen, zal je per nooduitgang de breedte in cm moeten invullen en ook aanduiden of het een gelijkvloerse, dalende of stijgende evacuatie betreft. 
- Tot slot moet je de bruto-oppervlakte ingeven. Als er effectief een evenement georganiseerd wordt, kan je voor dit evenement vervolgens de netto-oppervlakte berekenen door ook de oppervlakte in te geven van alle structuren.
Via achterliggende formules, zal uiteindelijk de maximale capaciteit van de zaal berekend worden. </t>
  </si>
  <si>
    <t>HOE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</si>
</sst>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m²&quot;"/>
    <numFmt numFmtId="165" formatCode="#0&quot; cm&quot;"/>
  </numFmts>
  <fonts count="11" x14ac:knownFonts="1">
    <font>
      <sz val="11"/>
      <color theme="1"/>
      <name val="Aptos Narrow"/>
      <family val="2"/>
      <scheme val="minor"/>
    </font>
    <font>
      <sz val="11"/>
      <color rgb="FFE7E6E6"/>
      <name val="Exo 2"/>
      <family val="3"/>
    </font>
    <font>
      <sz val="8"/>
      <name val="Aptos Narrow"/>
      <family val="2"/>
      <scheme val="minor"/>
    </font>
    <font>
      <sz val="11"/>
      <color theme="1"/>
      <name val="Exo 2"/>
      <family val="3"/>
    </font>
    <font>
      <sz val="11"/>
      <color theme="1"/>
      <name val="Wingdings 3"/>
      <family val="1"/>
      <charset val="2"/>
    </font>
    <font>
      <b/>
      <sz val="14"/>
      <color rgb="FFE7E6E6"/>
      <name val="Exo 2"/>
      <family val="3"/>
    </font>
    <font>
      <b/>
      <sz val="11"/>
      <color rgb="FFE7E6E6"/>
      <name val="Exo 2 Light"/>
      <family val="3"/>
    </font>
    <font>
      <sz val="11"/>
      <color theme="1"/>
      <name val="Exo 2 Light"/>
      <family val="3"/>
    </font>
    <font>
      <sz val="11"/>
      <color rgb="FFE30613"/>
      <name val="Exo 2 Light"/>
      <family val="3"/>
    </font>
    <font>
      <b/>
      <sz val="12"/>
      <color rgb="FFE7E6E6"/>
      <name val="Exo 2 Light"/>
      <family val="3"/>
    </font>
    <font>
      <b/>
      <sz val="36"/>
      <color rgb="FFE7E6E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061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3" fontId="0" fillId="0" borderId="0" xfId="0" applyNumberFormat="1"/>
    <xf numFmtId="0" fontId="1" fillId="0" borderId="0" xfId="0" applyFont="1"/>
    <xf numFmtId="0" fontId="0" fillId="0" borderId="5" xfId="0" applyBorder="1"/>
    <xf numFmtId="0" fontId="3" fillId="3" borderId="7" xfId="0" applyFont="1" applyFill="1" applyBorder="1"/>
    <xf numFmtId="0" fontId="0" fillId="3" borderId="5" xfId="0" applyFill="1" applyBorder="1"/>
    <xf numFmtId="0" fontId="3" fillId="0" borderId="7" xfId="0" applyFont="1" applyBorder="1"/>
    <xf numFmtId="0" fontId="7" fillId="0" borderId="7" xfId="0" applyFont="1" applyBorder="1"/>
    <xf numFmtId="0" fontId="7" fillId="3" borderId="7" xfId="0" applyFont="1" applyFill="1" applyBorder="1"/>
    <xf numFmtId="0" fontId="0" fillId="3" borderId="6" xfId="0" applyFill="1" applyBorder="1"/>
    <xf numFmtId="164" fontId="0" fillId="0" borderId="8" xfId="0" applyNumberFormat="1" applyBorder="1"/>
    <xf numFmtId="0" fontId="8" fillId="4" borderId="9" xfId="0" applyFont="1" applyFill="1" applyBorder="1"/>
    <xf numFmtId="0" fontId="4" fillId="0" borderId="10" xfId="0" applyFont="1" applyBorder="1" applyAlignment="1">
      <alignment horizontal="center"/>
    </xf>
    <xf numFmtId="0" fontId="8" fillId="4" borderId="11" xfId="0" applyFont="1" applyFill="1" applyBorder="1"/>
    <xf numFmtId="0" fontId="8" fillId="4" borderId="12" xfId="0" applyFont="1" applyFill="1" applyBorder="1"/>
    <xf numFmtId="0" fontId="7" fillId="0" borderId="8" xfId="0" applyFont="1" applyBorder="1"/>
    <xf numFmtId="3" fontId="9" fillId="2" borderId="1" xfId="0" applyNumberFormat="1" applyFont="1" applyFill="1" applyBorder="1" applyAlignment="1">
      <alignment horizontal="center" vertical="center"/>
    </xf>
    <xf numFmtId="0" fontId="7" fillId="0" borderId="8" xfId="0" applyFont="1" applyBorder="1" applyProtection="1">
      <protection locked="0"/>
    </xf>
    <xf numFmtId="165" fontId="7" fillId="0" borderId="8" xfId="0" applyNumberFormat="1" applyFont="1" applyBorder="1" applyProtection="1">
      <protection locked="0"/>
    </xf>
    <xf numFmtId="0" fontId="7" fillId="0" borderId="10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0" fillId="0" borderId="0" xfId="0" applyAlignment="1">
      <alignment horizontal="left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center"/>
    </xf>
  </cellXfs>
  <cellStyles count="1">
    <cellStyle name="Standaard" xfId="0" builtinId="0"/>
  </cellStyles>
  <dxfs count="24"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</dxfs>
  <tableStyles count="0" defaultTableStyle="TableStyleMedium2" defaultPivotStyle="PivotStyleLight16"/>
  <colors>
    <mruColors>
      <color rgb="FFE7E6E6"/>
      <color rgb="FFE30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2C69-D50C-4F86-A1EC-3D17297B04FC}">
  <dimension ref="A1:A4"/>
  <sheetViews>
    <sheetView workbookViewId="0"/>
  </sheetViews>
  <sheetFormatPr defaultRowHeight="15" x14ac:dyDescent="0.25"/>
  <cols>
    <col min="1" max="1" width="11.28515625" bestFit="1" customWidth="1"/>
  </cols>
  <sheetData>
    <row r="1" spans="1:1" x14ac:dyDescent="0.25">
      <c r="A1" s="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3F68-D45B-497C-8590-97BE79AAF5A0}">
  <dimension ref="A1:J21"/>
  <sheetViews>
    <sheetView workbookViewId="0">
      <selection activeCell="L3" sqref="L3"/>
    </sheetView>
  </sheetViews>
  <sheetFormatPr defaultRowHeight="15" x14ac:dyDescent="0.25"/>
  <sheetData>
    <row r="1" spans="1:10" ht="46.5" x14ac:dyDescent="0.7">
      <c r="A1" s="28" t="s">
        <v>27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89" customHeight="1" x14ac:dyDescent="0.25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</row>
    <row r="21" spans="4:4" x14ac:dyDescent="0.25">
      <c r="D21" s="22"/>
    </row>
  </sheetData>
  <sheetProtection algorithmName="SHA-512" hashValue="yalBNb4sLL/ju5/9vUxR5Udli4F7BvaG3CEovL30yvudeQoKvUhPcl2klC2AC1nR+z4/md1NlKmTtuxInuZwfA==" saltValue="HpOXqzXt9eurUBlMr3ETpQ==" spinCount="100000" sheet="1" objects="1" scenarios="1" selectLockedCells="1" selectUnlockedCells="1"/>
  <mergeCells count="2">
    <mergeCell ref="A3:J3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7AF7-DC0C-4F33-89D7-468E86164053}">
  <dimension ref="A1:T76"/>
  <sheetViews>
    <sheetView tabSelected="1" topLeftCell="A48" workbookViewId="0">
      <selection activeCell="B67" sqref="B67"/>
    </sheetView>
  </sheetViews>
  <sheetFormatPr defaultRowHeight="15" x14ac:dyDescent="0.25"/>
  <cols>
    <col min="1" max="1" width="29" bestFit="1" customWidth="1"/>
    <col min="2" max="2" width="16.140625" bestFit="1" customWidth="1"/>
    <col min="3" max="3" width="12.7109375" customWidth="1"/>
    <col min="4" max="4" width="9.140625" hidden="1" customWidth="1"/>
    <col min="6" max="6" width="29" bestFit="1" customWidth="1"/>
    <col min="7" max="7" width="16.140625" bestFit="1" customWidth="1"/>
    <col min="8" max="8" width="12.7109375" customWidth="1"/>
    <col min="9" max="9" width="9.140625" hidden="1" customWidth="1"/>
    <col min="11" max="11" width="29" bestFit="1" customWidth="1"/>
    <col min="12" max="12" width="16.140625" bestFit="1" customWidth="1"/>
    <col min="13" max="13" width="12.7109375" customWidth="1"/>
    <col min="14" max="14" width="9.140625" hidden="1" customWidth="1"/>
    <col min="16" max="16" width="29" bestFit="1" customWidth="1"/>
    <col min="17" max="17" width="16.140625" bestFit="1" customWidth="1"/>
    <col min="18" max="18" width="12.7109375" customWidth="1"/>
    <col min="19" max="19" width="9.140625" hidden="1" customWidth="1"/>
  </cols>
  <sheetData>
    <row r="1" spans="1:20" ht="4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/>
      <c r="T1" s="3"/>
    </row>
    <row r="2" spans="1:20" ht="15.75" thickBot="1" x14ac:dyDescent="0.3"/>
    <row r="3" spans="1:20" x14ac:dyDescent="0.25">
      <c r="A3" s="23" t="s">
        <v>1</v>
      </c>
      <c r="B3" s="24"/>
      <c r="C3" s="25"/>
      <c r="F3" s="23" t="s">
        <v>1</v>
      </c>
      <c r="G3" s="24"/>
      <c r="H3" s="25"/>
      <c r="K3" s="23" t="s">
        <v>1</v>
      </c>
      <c r="L3" s="24"/>
      <c r="M3" s="25"/>
      <c r="P3" s="23" t="s">
        <v>1</v>
      </c>
      <c r="Q3" s="24"/>
      <c r="R3" s="25"/>
    </row>
    <row r="4" spans="1:20" x14ac:dyDescent="0.25">
      <c r="A4" s="5"/>
      <c r="B4" s="1"/>
      <c r="C4" s="6"/>
      <c r="F4" s="5"/>
      <c r="G4" s="1"/>
      <c r="H4" s="6"/>
      <c r="K4" s="5"/>
      <c r="L4" s="1"/>
      <c r="M4" s="6"/>
      <c r="P4" s="5"/>
      <c r="Q4" s="1"/>
      <c r="R4" s="6"/>
    </row>
    <row r="5" spans="1:20" x14ac:dyDescent="0.25">
      <c r="A5" s="12" t="s">
        <v>2</v>
      </c>
      <c r="B5" s="18"/>
      <c r="C5" s="6"/>
      <c r="F5" s="12" t="s">
        <v>2</v>
      </c>
      <c r="G5" s="18"/>
      <c r="H5" s="6"/>
      <c r="K5" s="12" t="s">
        <v>2</v>
      </c>
      <c r="L5" s="18"/>
      <c r="M5" s="6"/>
      <c r="P5" s="12" t="s">
        <v>2</v>
      </c>
      <c r="Q5" s="18"/>
      <c r="R5" s="6"/>
    </row>
    <row r="6" spans="1:20" hidden="1" x14ac:dyDescent="0.25">
      <c r="A6" s="7" t="s">
        <v>3</v>
      </c>
      <c r="B6" s="2" t="str">
        <f>IF(B5="","",IF(B5=0,0, IF(B5=1,49,IF(B5=2,499,(B5-2)*1000))))</f>
        <v/>
      </c>
      <c r="C6" s="4"/>
      <c r="F6" s="7" t="s">
        <v>3</v>
      </c>
      <c r="G6" s="2" t="str">
        <f>IF(G5="","",IF(G5=0,0, IF(G5=1,49,IF(G5=2,499,(G5-2)*1000))))</f>
        <v/>
      </c>
      <c r="H6" s="4"/>
      <c r="K6" s="7" t="s">
        <v>3</v>
      </c>
      <c r="L6" s="2" t="str">
        <f>IF(L5="","",IF(L5=0,0, IF(L5=1,49,IF(L5=2,499,(L5-2)*1000))))</f>
        <v/>
      </c>
      <c r="M6" s="4"/>
      <c r="P6" s="7" t="s">
        <v>3</v>
      </c>
      <c r="Q6" s="2" t="str">
        <f>IF(Q5="","",IF(Q5=0,0, IF(Q5=1,49,IF(Q5=2,499,(Q5-2)*1000))))</f>
        <v/>
      </c>
      <c r="R6" s="4"/>
    </row>
    <row r="7" spans="1:20" x14ac:dyDescent="0.25">
      <c r="A7" s="5"/>
      <c r="B7" s="1"/>
      <c r="C7" s="6"/>
      <c r="F7" s="5"/>
      <c r="G7" s="1"/>
      <c r="H7" s="6"/>
      <c r="K7" s="5"/>
      <c r="L7" s="1"/>
      <c r="M7" s="6"/>
      <c r="P7" s="5"/>
      <c r="Q7" s="1"/>
      <c r="R7" s="6"/>
    </row>
    <row r="8" spans="1:20" x14ac:dyDescent="0.25">
      <c r="A8" s="5"/>
      <c r="B8" s="16" t="s">
        <v>14</v>
      </c>
      <c r="C8" s="13" t="s">
        <v>15</v>
      </c>
      <c r="F8" s="5"/>
      <c r="G8" s="16" t="s">
        <v>14</v>
      </c>
      <c r="H8" s="13" t="s">
        <v>15</v>
      </c>
      <c r="K8" s="5"/>
      <c r="L8" s="16" t="s">
        <v>14</v>
      </c>
      <c r="M8" s="13" t="s">
        <v>15</v>
      </c>
      <c r="P8" s="5"/>
      <c r="Q8" s="16" t="s">
        <v>14</v>
      </c>
      <c r="R8" s="13" t="s">
        <v>15</v>
      </c>
    </row>
    <row r="9" spans="1:20" x14ac:dyDescent="0.25">
      <c r="A9" s="14" t="s">
        <v>4</v>
      </c>
      <c r="B9" s="19"/>
      <c r="C9" s="20"/>
      <c r="D9" t="str">
        <f>IF(B9="","",IF(C9="","Foutmelding: kies type",ROUNDDOWN(IF(C9="Gelijkvloers",B9/1,IF(C9="Stijgend",B9/2,IF(C9="Dalend",B9/1.25,""))),2)))</f>
        <v/>
      </c>
      <c r="F9" s="14" t="s">
        <v>4</v>
      </c>
      <c r="G9" s="19"/>
      <c r="H9" s="20"/>
      <c r="I9" t="str">
        <f>IF(G9="","",IF(H9="","Foutmelding: kies type",ROUNDDOWN(IF(H9="Gelijkvloers",G9/1,IF(H9="Stijgend",G9/2,IF(H9="Dalend",G9/1.25,""))),2)))</f>
        <v/>
      </c>
      <c r="K9" s="14" t="s">
        <v>4</v>
      </c>
      <c r="L9" s="19"/>
      <c r="M9" s="20"/>
      <c r="N9" t="str">
        <f>IF(L9="","",IF(M9="","Foutmelding: kies type",ROUNDDOWN(IF(M9="Gelijkvloers",L9/1,IF(M9="Stijgend",L9/2,IF(M9="Dalend",L9/1.25,""))),2)))</f>
        <v/>
      </c>
      <c r="P9" s="14" t="s">
        <v>4</v>
      </c>
      <c r="Q9" s="19"/>
      <c r="R9" s="20"/>
      <c r="S9" t="str">
        <f>IF(Q9="","",IF(R9="","Foutmelding: kies type",ROUNDDOWN(IF(R9="Gelijkvloers",Q9/1,IF(R9="Stijgend",Q9/2,IF(R9="Dalend",Q9/1.25,""))),2)))</f>
        <v/>
      </c>
    </row>
    <row r="10" spans="1:20" x14ac:dyDescent="0.25">
      <c r="A10" s="14" t="s">
        <v>5</v>
      </c>
      <c r="B10" s="19"/>
      <c r="C10" s="20"/>
      <c r="D10" t="str">
        <f t="shared" ref="D10:D18" si="0">IF(B10="","",IF(C10="","Foutmelding: kies type",ROUNDDOWN(IF(C10="Gelijkvloers",B10/1,IF(C10="Stijgend",B10/2,IF(C10="Dalend",B10/1.25,""))),2)))</f>
        <v/>
      </c>
      <c r="F10" s="14" t="s">
        <v>5</v>
      </c>
      <c r="G10" s="19"/>
      <c r="H10" s="20"/>
      <c r="I10" t="str">
        <f t="shared" ref="I10:I18" si="1">IF(G10="","",IF(H10="","Foutmelding: kies type",ROUNDDOWN(IF(H10="Gelijkvloers",G10/1,IF(H10="Stijgend",G10/2,IF(H10="Dalend",G10/1.25,""))),2)))</f>
        <v/>
      </c>
      <c r="K10" s="14" t="s">
        <v>5</v>
      </c>
      <c r="L10" s="19"/>
      <c r="M10" s="20"/>
      <c r="N10" t="str">
        <f t="shared" ref="N10:N18" si="2">IF(L10="","",IF(M10="","Foutmelding: kies type",ROUNDDOWN(IF(M10="Gelijkvloers",L10/1,IF(M10="Stijgend",L10/2,IF(M10="Dalend",L10/1.25,""))),2)))</f>
        <v/>
      </c>
      <c r="P10" s="14" t="s">
        <v>5</v>
      </c>
      <c r="Q10" s="19"/>
      <c r="R10" s="20"/>
      <c r="S10" t="str">
        <f t="shared" ref="S10:S18" si="3">IF(Q10="","",IF(R10="","Foutmelding: kies type",ROUNDDOWN(IF(R10="Gelijkvloers",Q10/1,IF(R10="Stijgend",Q10/2,IF(R10="Dalend",Q10/1.25,""))),2)))</f>
        <v/>
      </c>
    </row>
    <row r="11" spans="1:20" x14ac:dyDescent="0.25">
      <c r="A11" s="14" t="s">
        <v>6</v>
      </c>
      <c r="B11" s="19"/>
      <c r="C11" s="20"/>
      <c r="D11" t="str">
        <f t="shared" si="0"/>
        <v/>
      </c>
      <c r="F11" s="14" t="s">
        <v>6</v>
      </c>
      <c r="G11" s="19"/>
      <c r="H11" s="20"/>
      <c r="I11" t="str">
        <f t="shared" si="1"/>
        <v/>
      </c>
      <c r="K11" s="14" t="s">
        <v>6</v>
      </c>
      <c r="L11" s="19"/>
      <c r="M11" s="20"/>
      <c r="N11" t="str">
        <f t="shared" si="2"/>
        <v/>
      </c>
      <c r="P11" s="14" t="s">
        <v>6</v>
      </c>
      <c r="Q11" s="19"/>
      <c r="R11" s="20"/>
      <c r="S11" t="str">
        <f t="shared" si="3"/>
        <v/>
      </c>
    </row>
    <row r="12" spans="1:20" x14ac:dyDescent="0.25">
      <c r="A12" s="14" t="s">
        <v>7</v>
      </c>
      <c r="B12" s="19"/>
      <c r="C12" s="20"/>
      <c r="D12" t="str">
        <f t="shared" si="0"/>
        <v/>
      </c>
      <c r="F12" s="14" t="s">
        <v>7</v>
      </c>
      <c r="G12" s="19"/>
      <c r="H12" s="20"/>
      <c r="I12" t="str">
        <f t="shared" si="1"/>
        <v/>
      </c>
      <c r="K12" s="14" t="s">
        <v>7</v>
      </c>
      <c r="L12" s="19"/>
      <c r="M12" s="20"/>
      <c r="N12" t="str">
        <f t="shared" si="2"/>
        <v/>
      </c>
      <c r="P12" s="14" t="s">
        <v>7</v>
      </c>
      <c r="Q12" s="19"/>
      <c r="R12" s="20"/>
      <c r="S12" t="str">
        <f t="shared" si="3"/>
        <v/>
      </c>
    </row>
    <row r="13" spans="1:20" x14ac:dyDescent="0.25">
      <c r="A13" s="14" t="s">
        <v>8</v>
      </c>
      <c r="B13" s="19"/>
      <c r="C13" s="20"/>
      <c r="D13" t="str">
        <f t="shared" si="0"/>
        <v/>
      </c>
      <c r="F13" s="14" t="s">
        <v>8</v>
      </c>
      <c r="G13" s="19"/>
      <c r="H13" s="20"/>
      <c r="I13" t="str">
        <f t="shared" si="1"/>
        <v/>
      </c>
      <c r="K13" s="14" t="s">
        <v>8</v>
      </c>
      <c r="L13" s="19"/>
      <c r="M13" s="20"/>
      <c r="N13" t="str">
        <f t="shared" si="2"/>
        <v/>
      </c>
      <c r="P13" s="14" t="s">
        <v>8</v>
      </c>
      <c r="Q13" s="19"/>
      <c r="R13" s="20"/>
      <c r="S13" t="str">
        <f t="shared" si="3"/>
        <v/>
      </c>
    </row>
    <row r="14" spans="1:20" x14ac:dyDescent="0.25">
      <c r="A14" s="14" t="s">
        <v>9</v>
      </c>
      <c r="B14" s="19"/>
      <c r="C14" s="20"/>
      <c r="D14" t="str">
        <f t="shared" si="0"/>
        <v/>
      </c>
      <c r="F14" s="14" t="s">
        <v>9</v>
      </c>
      <c r="G14" s="19"/>
      <c r="H14" s="20"/>
      <c r="I14" t="str">
        <f t="shared" si="1"/>
        <v/>
      </c>
      <c r="K14" s="14" t="s">
        <v>9</v>
      </c>
      <c r="L14" s="19"/>
      <c r="M14" s="20"/>
      <c r="N14" t="str">
        <f t="shared" si="2"/>
        <v/>
      </c>
      <c r="P14" s="14" t="s">
        <v>9</v>
      </c>
      <c r="Q14" s="19"/>
      <c r="R14" s="20"/>
      <c r="S14" t="str">
        <f t="shared" si="3"/>
        <v/>
      </c>
    </row>
    <row r="15" spans="1:20" x14ac:dyDescent="0.25">
      <c r="A15" s="14" t="s">
        <v>10</v>
      </c>
      <c r="B15" s="19"/>
      <c r="C15" s="20"/>
      <c r="D15" t="str">
        <f t="shared" si="0"/>
        <v/>
      </c>
      <c r="F15" s="14" t="s">
        <v>10</v>
      </c>
      <c r="G15" s="19"/>
      <c r="H15" s="20"/>
      <c r="I15" t="str">
        <f t="shared" si="1"/>
        <v/>
      </c>
      <c r="K15" s="14" t="s">
        <v>10</v>
      </c>
      <c r="L15" s="19"/>
      <c r="M15" s="20"/>
      <c r="N15" t="str">
        <f t="shared" si="2"/>
        <v/>
      </c>
      <c r="P15" s="14" t="s">
        <v>10</v>
      </c>
      <c r="Q15" s="19"/>
      <c r="R15" s="20"/>
      <c r="S15" t="str">
        <f t="shared" si="3"/>
        <v/>
      </c>
    </row>
    <row r="16" spans="1:20" x14ac:dyDescent="0.25">
      <c r="A16" s="14" t="s">
        <v>11</v>
      </c>
      <c r="B16" s="19"/>
      <c r="C16" s="20"/>
      <c r="D16" t="str">
        <f t="shared" si="0"/>
        <v/>
      </c>
      <c r="F16" s="14" t="s">
        <v>11</v>
      </c>
      <c r="G16" s="19"/>
      <c r="H16" s="20"/>
      <c r="I16" t="str">
        <f t="shared" si="1"/>
        <v/>
      </c>
      <c r="K16" s="14" t="s">
        <v>11</v>
      </c>
      <c r="L16" s="19"/>
      <c r="M16" s="20"/>
      <c r="N16" t="str">
        <f t="shared" si="2"/>
        <v/>
      </c>
      <c r="P16" s="14" t="s">
        <v>11</v>
      </c>
      <c r="Q16" s="19"/>
      <c r="R16" s="20"/>
      <c r="S16" t="str">
        <f t="shared" si="3"/>
        <v/>
      </c>
    </row>
    <row r="17" spans="1:19" x14ac:dyDescent="0.25">
      <c r="A17" s="14" t="s">
        <v>12</v>
      </c>
      <c r="B17" s="19"/>
      <c r="C17" s="20"/>
      <c r="D17" t="str">
        <f t="shared" si="0"/>
        <v/>
      </c>
      <c r="F17" s="14" t="s">
        <v>12</v>
      </c>
      <c r="G17" s="19"/>
      <c r="H17" s="20"/>
      <c r="I17" t="str">
        <f t="shared" si="1"/>
        <v/>
      </c>
      <c r="K17" s="14" t="s">
        <v>12</v>
      </c>
      <c r="L17" s="19"/>
      <c r="M17" s="20"/>
      <c r="N17" t="str">
        <f t="shared" si="2"/>
        <v/>
      </c>
      <c r="P17" s="14" t="s">
        <v>12</v>
      </c>
      <c r="Q17" s="19"/>
      <c r="R17" s="20"/>
      <c r="S17" t="str">
        <f t="shared" si="3"/>
        <v/>
      </c>
    </row>
    <row r="18" spans="1:19" x14ac:dyDescent="0.25">
      <c r="A18" s="14" t="s">
        <v>13</v>
      </c>
      <c r="B18" s="19"/>
      <c r="C18" s="20"/>
      <c r="D18" t="str">
        <f t="shared" si="0"/>
        <v/>
      </c>
      <c r="F18" s="14" t="s">
        <v>13</v>
      </c>
      <c r="G18" s="19"/>
      <c r="H18" s="20"/>
      <c r="I18" t="str">
        <f t="shared" si="1"/>
        <v/>
      </c>
      <c r="K18" s="14" t="s">
        <v>13</v>
      </c>
      <c r="L18" s="19"/>
      <c r="M18" s="20"/>
      <c r="N18" t="str">
        <f t="shared" si="2"/>
        <v/>
      </c>
      <c r="P18" s="14" t="s">
        <v>13</v>
      </c>
      <c r="Q18" s="19"/>
      <c r="R18" s="20"/>
      <c r="S18" t="str">
        <f t="shared" si="3"/>
        <v/>
      </c>
    </row>
    <row r="19" spans="1:19" hidden="1" x14ac:dyDescent="0.25">
      <c r="A19" s="8" t="s">
        <v>16</v>
      </c>
      <c r="B19" s="2" t="str" cm="1">
        <f t="array" ref="B19">IF(COUNT(B9:B18)&lt;&gt;B5,"",IF(SUMPRODUCT(--(D9:D18&lt;&gt;""),--NOT(ISNUMBER(D9:D18)))&gt;0,"",IF(COUNT(D9:D18)=0,"",ROUNDDOWN(SUM(D9:D18),0))))</f>
        <v/>
      </c>
      <c r="C19" s="4"/>
      <c r="F19" s="8" t="s">
        <v>16</v>
      </c>
      <c r="G19" s="2" t="str" cm="1">
        <f t="array" ref="G19">IF(COUNT(G9:G18)&lt;&gt;G5,"",IF(SUMPRODUCT(--(I9:I18&lt;&gt;""),--NOT(ISNUMBER(I9:I18)))&gt;0,"",IF(COUNT(I9:I18)=0,"",ROUNDDOWN(SUM(I9:I18),0))))</f>
        <v/>
      </c>
      <c r="H19" s="4"/>
      <c r="K19" s="8" t="s">
        <v>16</v>
      </c>
      <c r="L19" s="2" t="str" cm="1">
        <f t="array" ref="L19">IF(COUNT(L9:L18)&lt;&gt;L5,"",IF(SUMPRODUCT(--(N9:N18&lt;&gt;""),--NOT(ISNUMBER(N9:N18)))&gt;0,"",IF(COUNT(N9:N18)=0,"",ROUNDDOWN(SUM(N9:N18),0))))</f>
        <v/>
      </c>
      <c r="M19" s="4"/>
      <c r="P19" s="8" t="s">
        <v>16</v>
      </c>
      <c r="Q19" s="2" t="str" cm="1">
        <f t="array" ref="Q19">IF(COUNT(Q9:Q18)&lt;&gt;Q5,"",IF(SUMPRODUCT(--(S9:S18&lt;&gt;""),--NOT(ISNUMBER(S9:S18)))&gt;0,"",IF(COUNT(S9:S18)=0,"",ROUNDDOWN(SUM(S9:S18),0))))</f>
        <v/>
      </c>
      <c r="R19" s="4"/>
    </row>
    <row r="20" spans="1:19" x14ac:dyDescent="0.25">
      <c r="A20" s="9"/>
      <c r="B20" s="1"/>
      <c r="C20" s="6"/>
      <c r="F20" s="9"/>
      <c r="G20" s="1"/>
      <c r="H20" s="6"/>
      <c r="K20" s="9"/>
      <c r="L20" s="1"/>
      <c r="M20" s="6"/>
      <c r="P20" s="9"/>
      <c r="Q20" s="1"/>
      <c r="R20" s="6"/>
    </row>
    <row r="21" spans="1:19" x14ac:dyDescent="0.25">
      <c r="A21" s="12" t="s">
        <v>17</v>
      </c>
      <c r="B21" s="21"/>
      <c r="C21" s="6"/>
      <c r="F21" s="12" t="s">
        <v>17</v>
      </c>
      <c r="G21" s="21"/>
      <c r="H21" s="6"/>
      <c r="K21" s="12" t="s">
        <v>17</v>
      </c>
      <c r="L21" s="21"/>
      <c r="M21" s="6"/>
      <c r="P21" s="12" t="s">
        <v>17</v>
      </c>
      <c r="Q21" s="21"/>
      <c r="R21" s="6"/>
    </row>
    <row r="22" spans="1:19" x14ac:dyDescent="0.25">
      <c r="A22" s="12" t="s">
        <v>18</v>
      </c>
      <c r="B22" s="21"/>
      <c r="C22" s="6"/>
      <c r="F22" s="12" t="s">
        <v>18</v>
      </c>
      <c r="G22" s="21"/>
      <c r="H22" s="6"/>
      <c r="K22" s="12" t="s">
        <v>18</v>
      </c>
      <c r="L22" s="21"/>
      <c r="M22" s="6"/>
      <c r="P22" s="12" t="s">
        <v>18</v>
      </c>
      <c r="Q22" s="21"/>
      <c r="R22" s="6"/>
    </row>
    <row r="23" spans="1:19" x14ac:dyDescent="0.25">
      <c r="A23" s="12" t="s">
        <v>19</v>
      </c>
      <c r="B23" s="11" t="str">
        <f>IF(B21="","",B21-B22)</f>
        <v/>
      </c>
      <c r="C23" s="6"/>
      <c r="F23" s="12" t="s">
        <v>19</v>
      </c>
      <c r="G23" s="11" t="str">
        <f>IF(G21="","",G21-G22)</f>
        <v/>
      </c>
      <c r="H23" s="6"/>
      <c r="K23" s="12" t="s">
        <v>19</v>
      </c>
      <c r="L23" s="11" t="str">
        <f>IF(L21="","",L21-L22)</f>
        <v/>
      </c>
      <c r="M23" s="6"/>
      <c r="P23" s="12" t="s">
        <v>19</v>
      </c>
      <c r="Q23" s="11" t="str">
        <f>IF(Q21="","",Q21-Q22)</f>
        <v/>
      </c>
      <c r="R23" s="6"/>
    </row>
    <row r="24" spans="1:19" hidden="1" x14ac:dyDescent="0.25">
      <c r="A24" s="8" t="s">
        <v>20</v>
      </c>
      <c r="B24" s="2" t="str">
        <f>IF(B23="","",ROUNDDOWN(B23,0))</f>
        <v/>
      </c>
      <c r="C24" s="4"/>
      <c r="F24" s="8" t="s">
        <v>20</v>
      </c>
      <c r="G24" s="2" t="str">
        <f>IF(G23="","",ROUNDDOWN(G23,0))</f>
        <v/>
      </c>
      <c r="H24" s="4"/>
      <c r="K24" s="8" t="s">
        <v>20</v>
      </c>
      <c r="L24" s="2" t="str">
        <f>IF(L23="","",ROUNDDOWN(L23,0))</f>
        <v/>
      </c>
      <c r="M24" s="4"/>
      <c r="P24" s="8" t="s">
        <v>20</v>
      </c>
      <c r="Q24" s="2" t="str">
        <f>IF(Q23="","",ROUNDDOWN(Q23,0))</f>
        <v/>
      </c>
      <c r="R24" s="4"/>
    </row>
    <row r="25" spans="1:19" ht="15.75" thickBot="1" x14ac:dyDescent="0.3">
      <c r="A25" s="9"/>
      <c r="B25" s="1"/>
      <c r="C25" s="6"/>
      <c r="F25" s="9"/>
      <c r="G25" s="1"/>
      <c r="H25" s="6"/>
      <c r="K25" s="9"/>
      <c r="L25" s="1"/>
      <c r="M25" s="6"/>
      <c r="P25" s="9"/>
      <c r="Q25" s="1"/>
      <c r="R25" s="6"/>
    </row>
    <row r="26" spans="1:19" ht="15.75" thickBot="1" x14ac:dyDescent="0.3">
      <c r="A26" s="15" t="s">
        <v>25</v>
      </c>
      <c r="B26" s="17" t="str">
        <f>IF(COUNT(B6,B19,B24)=0,"",IF(COUNT(B6,B19,B24)&lt;3,"Vul Alles in",MIN(B6,B19,B24)))</f>
        <v/>
      </c>
      <c r="C26" s="10"/>
      <c r="F26" s="15" t="s">
        <v>25</v>
      </c>
      <c r="G26" s="17" t="str">
        <f>IF(COUNT(G6,G19,G24)=0,"",IF(COUNT(G6,G19,G24)&lt;3,"Vul Alles in",MIN(G6,G19,G24)))</f>
        <v/>
      </c>
      <c r="H26" s="10"/>
      <c r="K26" s="15" t="s">
        <v>25</v>
      </c>
      <c r="L26" s="17" t="str">
        <f>IF(COUNT(L6,L19,L24)=0,"",IF(COUNT(L6,L19,L24)&lt;3,"Vul Alles in",MIN(L6,L19,L24)))</f>
        <v/>
      </c>
      <c r="M26" s="10"/>
      <c r="P26" s="15" t="s">
        <v>25</v>
      </c>
      <c r="Q26" s="17" t="str">
        <f>IF(COUNT(Q6,Q19,Q24)=0,"",IF(COUNT(Q6,Q19,Q24)&lt;3,"Vul Alles in",MIN(Q6,Q19,Q24)))</f>
        <v/>
      </c>
      <c r="R26" s="10"/>
    </row>
    <row r="27" spans="1:19" ht="15.75" thickBot="1" x14ac:dyDescent="0.3"/>
    <row r="28" spans="1:19" x14ac:dyDescent="0.25">
      <c r="A28" s="23" t="s">
        <v>1</v>
      </c>
      <c r="B28" s="24"/>
      <c r="C28" s="25"/>
      <c r="F28" s="23" t="s">
        <v>1</v>
      </c>
      <c r="G28" s="24"/>
      <c r="H28" s="25"/>
      <c r="K28" s="23" t="s">
        <v>1</v>
      </c>
      <c r="L28" s="24"/>
      <c r="M28" s="25"/>
      <c r="P28" s="23" t="s">
        <v>1</v>
      </c>
      <c r="Q28" s="24"/>
      <c r="R28" s="25"/>
    </row>
    <row r="29" spans="1:19" x14ac:dyDescent="0.25">
      <c r="A29" s="5"/>
      <c r="B29" s="1"/>
      <c r="C29" s="6"/>
      <c r="F29" s="5"/>
      <c r="G29" s="1"/>
      <c r="H29" s="6"/>
      <c r="K29" s="5"/>
      <c r="L29" s="1"/>
      <c r="M29" s="6"/>
      <c r="P29" s="5"/>
      <c r="Q29" s="1"/>
      <c r="R29" s="6"/>
    </row>
    <row r="30" spans="1:19" x14ac:dyDescent="0.25">
      <c r="A30" s="12" t="s">
        <v>2</v>
      </c>
      <c r="B30" s="18"/>
      <c r="C30" s="6"/>
      <c r="F30" s="12" t="s">
        <v>2</v>
      </c>
      <c r="G30" s="18"/>
      <c r="H30" s="6"/>
      <c r="K30" s="12" t="s">
        <v>2</v>
      </c>
      <c r="L30" s="18"/>
      <c r="M30" s="6"/>
      <c r="P30" s="12" t="s">
        <v>2</v>
      </c>
      <c r="Q30" s="18"/>
      <c r="R30" s="6"/>
    </row>
    <row r="31" spans="1:19" hidden="1" x14ac:dyDescent="0.25">
      <c r="A31" s="7" t="s">
        <v>3</v>
      </c>
      <c r="B31" s="2" t="str">
        <f>IF(B30="","",IF(B30=0,0, IF(B30=1,49,IF(B30=2,499,(B30-2)*1000))))</f>
        <v/>
      </c>
      <c r="C31" s="4"/>
      <c r="F31" s="7" t="s">
        <v>3</v>
      </c>
      <c r="G31" s="2" t="str">
        <f>IF(G30="","",IF(G30=0,0, IF(G30=1,49,IF(G30=2,499,(G30-2)*1000))))</f>
        <v/>
      </c>
      <c r="H31" s="4"/>
      <c r="K31" s="7" t="s">
        <v>3</v>
      </c>
      <c r="L31" s="2" t="str">
        <f>IF(L30="","",IF(L30=0,0, IF(L30=1,49,IF(L30=2,499,(L30-2)*1000))))</f>
        <v/>
      </c>
      <c r="M31" s="4"/>
      <c r="P31" s="7" t="s">
        <v>3</v>
      </c>
      <c r="Q31" s="2" t="str">
        <f>IF(Q30="","",IF(Q30=0,0, IF(Q30=1,49,IF(Q30=2,499,(Q30-2)*1000))))</f>
        <v/>
      </c>
      <c r="R31" s="4"/>
    </row>
    <row r="32" spans="1:19" x14ac:dyDescent="0.25">
      <c r="A32" s="5"/>
      <c r="B32" s="1"/>
      <c r="C32" s="6"/>
      <c r="F32" s="5"/>
      <c r="G32" s="1"/>
      <c r="H32" s="6"/>
      <c r="K32" s="5"/>
      <c r="L32" s="1"/>
      <c r="M32" s="6"/>
      <c r="P32" s="5"/>
      <c r="Q32" s="1"/>
      <c r="R32" s="6"/>
    </row>
    <row r="33" spans="1:19" x14ac:dyDescent="0.25">
      <c r="A33" s="5"/>
      <c r="B33" s="16" t="s">
        <v>14</v>
      </c>
      <c r="C33" s="13" t="s">
        <v>15</v>
      </c>
      <c r="F33" s="5"/>
      <c r="G33" s="16" t="s">
        <v>14</v>
      </c>
      <c r="H33" s="13" t="s">
        <v>15</v>
      </c>
      <c r="K33" s="5"/>
      <c r="L33" s="16" t="s">
        <v>14</v>
      </c>
      <c r="M33" s="13" t="s">
        <v>15</v>
      </c>
      <c r="P33" s="5"/>
      <c r="Q33" s="16" t="s">
        <v>14</v>
      </c>
      <c r="R33" s="13" t="s">
        <v>15</v>
      </c>
    </row>
    <row r="34" spans="1:19" x14ac:dyDescent="0.25">
      <c r="A34" s="14" t="s">
        <v>4</v>
      </c>
      <c r="B34" s="19"/>
      <c r="C34" s="20"/>
      <c r="D34" t="str">
        <f>IF(B34="","",IF(C34="","Foutmelding: kies type",ROUNDDOWN(IF(C34="Gelijkvloers",B34/1,IF(C34="Stijgend",B34/2,IF(C34="Dalend",B34/1.25,""))),2)))</f>
        <v/>
      </c>
      <c r="F34" s="14" t="s">
        <v>4</v>
      </c>
      <c r="G34" s="19"/>
      <c r="H34" s="20"/>
      <c r="I34" t="str">
        <f>IF(G34="","",IF(H34="","Foutmelding: kies type",ROUNDDOWN(IF(H34="Gelijkvloers",G34/1,IF(H34="Stijgend",G34/2,IF(H34="Dalend",G34/1.25,""))),2)))</f>
        <v/>
      </c>
      <c r="K34" s="14" t="s">
        <v>4</v>
      </c>
      <c r="L34" s="19"/>
      <c r="M34" s="20"/>
      <c r="N34" t="str">
        <f>IF(L34="","",IF(M34="","Foutmelding: kies type",ROUNDDOWN(IF(M34="Gelijkvloers",L34/1,IF(M34="Stijgend",L34/2,IF(M34="Dalend",L34/1.25,""))),2)))</f>
        <v/>
      </c>
      <c r="P34" s="14" t="s">
        <v>4</v>
      </c>
      <c r="Q34" s="19"/>
      <c r="R34" s="20"/>
      <c r="S34" t="str">
        <f>IF(Q34="","",IF(R34="","Foutmelding: kies type",ROUNDDOWN(IF(R34="Gelijkvloers",Q34/1,IF(R34="Stijgend",Q34/2,IF(R34="Dalend",Q34/1.25,""))),2)))</f>
        <v/>
      </c>
    </row>
    <row r="35" spans="1:19" x14ac:dyDescent="0.25">
      <c r="A35" s="14" t="s">
        <v>5</v>
      </c>
      <c r="B35" s="19"/>
      <c r="C35" s="20"/>
      <c r="D35" t="str">
        <f t="shared" ref="D35:D43" si="4">IF(B35="","",IF(C35="","Foutmelding: kies type",ROUNDDOWN(IF(C35="Gelijkvloers",B35/1,IF(C35="Stijgend",B35/2,IF(C35="Dalend",B35/1.25,""))),2)))</f>
        <v/>
      </c>
      <c r="F35" s="14" t="s">
        <v>5</v>
      </c>
      <c r="G35" s="19"/>
      <c r="H35" s="20"/>
      <c r="I35" t="str">
        <f t="shared" ref="I35:I43" si="5">IF(G35="","",IF(H35="","Foutmelding: kies type",ROUNDDOWN(IF(H35="Gelijkvloers",G35/1,IF(H35="Stijgend",G35/2,IF(H35="Dalend",G35/1.25,""))),2)))</f>
        <v/>
      </c>
      <c r="K35" s="14" t="s">
        <v>5</v>
      </c>
      <c r="L35" s="19"/>
      <c r="M35" s="20"/>
      <c r="N35" t="str">
        <f t="shared" ref="N35:N43" si="6">IF(L35="","",IF(M35="","Foutmelding: kies type",ROUNDDOWN(IF(M35="Gelijkvloers",L35/1,IF(M35="Stijgend",L35/2,IF(M35="Dalend",L35/1.25,""))),2)))</f>
        <v/>
      </c>
      <c r="P35" s="14" t="s">
        <v>5</v>
      </c>
      <c r="Q35" s="19"/>
      <c r="R35" s="20"/>
      <c r="S35" t="str">
        <f t="shared" ref="S35:S43" si="7">IF(Q35="","",IF(R35="","Foutmelding: kies type",ROUNDDOWN(IF(R35="Gelijkvloers",Q35/1,IF(R35="Stijgend",Q35/2,IF(R35="Dalend",Q35/1.25,""))),2)))</f>
        <v/>
      </c>
    </row>
    <row r="36" spans="1:19" x14ac:dyDescent="0.25">
      <c r="A36" s="14" t="s">
        <v>6</v>
      </c>
      <c r="B36" s="19"/>
      <c r="C36" s="20"/>
      <c r="D36" t="str">
        <f t="shared" si="4"/>
        <v/>
      </c>
      <c r="F36" s="14" t="s">
        <v>6</v>
      </c>
      <c r="G36" s="19"/>
      <c r="H36" s="20"/>
      <c r="I36" t="str">
        <f t="shared" si="5"/>
        <v/>
      </c>
      <c r="K36" s="14" t="s">
        <v>6</v>
      </c>
      <c r="L36" s="19"/>
      <c r="M36" s="20"/>
      <c r="N36" t="str">
        <f t="shared" si="6"/>
        <v/>
      </c>
      <c r="P36" s="14" t="s">
        <v>6</v>
      </c>
      <c r="Q36" s="19"/>
      <c r="R36" s="20"/>
      <c r="S36" t="str">
        <f t="shared" si="7"/>
        <v/>
      </c>
    </row>
    <row r="37" spans="1:19" x14ac:dyDescent="0.25">
      <c r="A37" s="14" t="s">
        <v>7</v>
      </c>
      <c r="B37" s="19"/>
      <c r="C37" s="20"/>
      <c r="D37" t="str">
        <f t="shared" si="4"/>
        <v/>
      </c>
      <c r="F37" s="14" t="s">
        <v>7</v>
      </c>
      <c r="G37" s="19"/>
      <c r="H37" s="20"/>
      <c r="I37" t="str">
        <f t="shared" si="5"/>
        <v/>
      </c>
      <c r="K37" s="14" t="s">
        <v>7</v>
      </c>
      <c r="L37" s="19"/>
      <c r="M37" s="20"/>
      <c r="N37" t="str">
        <f t="shared" si="6"/>
        <v/>
      </c>
      <c r="P37" s="14" t="s">
        <v>7</v>
      </c>
      <c r="Q37" s="19"/>
      <c r="R37" s="20"/>
      <c r="S37" t="str">
        <f t="shared" si="7"/>
        <v/>
      </c>
    </row>
    <row r="38" spans="1:19" x14ac:dyDescent="0.25">
      <c r="A38" s="14" t="s">
        <v>8</v>
      </c>
      <c r="B38" s="19"/>
      <c r="C38" s="20"/>
      <c r="D38" t="str">
        <f t="shared" si="4"/>
        <v/>
      </c>
      <c r="F38" s="14" t="s">
        <v>8</v>
      </c>
      <c r="G38" s="19"/>
      <c r="H38" s="20"/>
      <c r="I38" t="str">
        <f t="shared" si="5"/>
        <v/>
      </c>
      <c r="K38" s="14" t="s">
        <v>8</v>
      </c>
      <c r="L38" s="19"/>
      <c r="M38" s="20"/>
      <c r="N38" t="str">
        <f t="shared" si="6"/>
        <v/>
      </c>
      <c r="P38" s="14" t="s">
        <v>8</v>
      </c>
      <c r="Q38" s="19"/>
      <c r="R38" s="20"/>
      <c r="S38" t="str">
        <f t="shared" si="7"/>
        <v/>
      </c>
    </row>
    <row r="39" spans="1:19" x14ac:dyDescent="0.25">
      <c r="A39" s="14" t="s">
        <v>9</v>
      </c>
      <c r="B39" s="19"/>
      <c r="C39" s="20"/>
      <c r="D39" t="str">
        <f t="shared" si="4"/>
        <v/>
      </c>
      <c r="F39" s="14" t="s">
        <v>9</v>
      </c>
      <c r="G39" s="19"/>
      <c r="H39" s="20"/>
      <c r="I39" t="str">
        <f t="shared" si="5"/>
        <v/>
      </c>
      <c r="K39" s="14" t="s">
        <v>9</v>
      </c>
      <c r="L39" s="19"/>
      <c r="M39" s="20"/>
      <c r="N39" t="str">
        <f t="shared" si="6"/>
        <v/>
      </c>
      <c r="P39" s="14" t="s">
        <v>9</v>
      </c>
      <c r="Q39" s="19"/>
      <c r="R39" s="20"/>
      <c r="S39" t="str">
        <f t="shared" si="7"/>
        <v/>
      </c>
    </row>
    <row r="40" spans="1:19" x14ac:dyDescent="0.25">
      <c r="A40" s="14" t="s">
        <v>10</v>
      </c>
      <c r="B40" s="19"/>
      <c r="C40" s="20"/>
      <c r="D40" t="str">
        <f t="shared" si="4"/>
        <v/>
      </c>
      <c r="F40" s="14" t="s">
        <v>10</v>
      </c>
      <c r="G40" s="19"/>
      <c r="H40" s="20"/>
      <c r="I40" t="str">
        <f t="shared" si="5"/>
        <v/>
      </c>
      <c r="K40" s="14" t="s">
        <v>10</v>
      </c>
      <c r="L40" s="19"/>
      <c r="M40" s="20"/>
      <c r="N40" t="str">
        <f t="shared" si="6"/>
        <v/>
      </c>
      <c r="P40" s="14" t="s">
        <v>10</v>
      </c>
      <c r="Q40" s="19"/>
      <c r="R40" s="20"/>
      <c r="S40" t="str">
        <f t="shared" si="7"/>
        <v/>
      </c>
    </row>
    <row r="41" spans="1:19" x14ac:dyDescent="0.25">
      <c r="A41" s="14" t="s">
        <v>11</v>
      </c>
      <c r="B41" s="19"/>
      <c r="C41" s="20"/>
      <c r="D41" t="str">
        <f t="shared" si="4"/>
        <v/>
      </c>
      <c r="F41" s="14" t="s">
        <v>11</v>
      </c>
      <c r="G41" s="19"/>
      <c r="H41" s="20"/>
      <c r="I41" t="str">
        <f t="shared" si="5"/>
        <v/>
      </c>
      <c r="K41" s="14" t="s">
        <v>11</v>
      </c>
      <c r="L41" s="19"/>
      <c r="M41" s="20"/>
      <c r="N41" t="str">
        <f t="shared" si="6"/>
        <v/>
      </c>
      <c r="P41" s="14" t="s">
        <v>11</v>
      </c>
      <c r="Q41" s="19"/>
      <c r="R41" s="20"/>
      <c r="S41" t="str">
        <f t="shared" si="7"/>
        <v/>
      </c>
    </row>
    <row r="42" spans="1:19" x14ac:dyDescent="0.25">
      <c r="A42" s="14" t="s">
        <v>12</v>
      </c>
      <c r="B42" s="19"/>
      <c r="C42" s="20"/>
      <c r="D42" t="str">
        <f t="shared" si="4"/>
        <v/>
      </c>
      <c r="F42" s="14" t="s">
        <v>12</v>
      </c>
      <c r="G42" s="19"/>
      <c r="H42" s="20"/>
      <c r="I42" t="str">
        <f t="shared" si="5"/>
        <v/>
      </c>
      <c r="K42" s="14" t="s">
        <v>12</v>
      </c>
      <c r="L42" s="19"/>
      <c r="M42" s="20"/>
      <c r="N42" t="str">
        <f t="shared" si="6"/>
        <v/>
      </c>
      <c r="P42" s="14" t="s">
        <v>12</v>
      </c>
      <c r="Q42" s="19"/>
      <c r="R42" s="20"/>
      <c r="S42" t="str">
        <f t="shared" si="7"/>
        <v/>
      </c>
    </row>
    <row r="43" spans="1:19" x14ac:dyDescent="0.25">
      <c r="A43" s="14" t="s">
        <v>13</v>
      </c>
      <c r="B43" s="19"/>
      <c r="C43" s="20"/>
      <c r="D43" t="str">
        <f t="shared" si="4"/>
        <v/>
      </c>
      <c r="F43" s="14" t="s">
        <v>13</v>
      </c>
      <c r="G43" s="19"/>
      <c r="H43" s="20"/>
      <c r="I43" t="str">
        <f t="shared" si="5"/>
        <v/>
      </c>
      <c r="K43" s="14" t="s">
        <v>13</v>
      </c>
      <c r="L43" s="19"/>
      <c r="M43" s="20"/>
      <c r="N43" t="str">
        <f t="shared" si="6"/>
        <v/>
      </c>
      <c r="P43" s="14" t="s">
        <v>13</v>
      </c>
      <c r="Q43" s="19"/>
      <c r="R43" s="20"/>
      <c r="S43" t="str">
        <f t="shared" si="7"/>
        <v/>
      </c>
    </row>
    <row r="44" spans="1:19" hidden="1" x14ac:dyDescent="0.25">
      <c r="A44" s="8" t="s">
        <v>16</v>
      </c>
      <c r="B44" s="2" t="str" cm="1">
        <f t="array" ref="B44">IF(COUNT(B34:B43)&lt;&gt;B30,"",IF(SUMPRODUCT(--(D34:D43&lt;&gt;""),--NOT(ISNUMBER(D34:D43)))&gt;0,"",IF(COUNT(D34:D43)=0,"",ROUNDDOWN(SUM(D34:D43),0))))</f>
        <v/>
      </c>
      <c r="C44" s="4"/>
      <c r="F44" s="8" t="s">
        <v>16</v>
      </c>
      <c r="G44" s="2" t="str" cm="1">
        <f t="array" ref="G44">IF(COUNT(G34:G43)&lt;&gt;G30,"",IF(SUMPRODUCT(--(I34:I43&lt;&gt;""),--NOT(ISNUMBER(I34:I43)))&gt;0,"",IF(COUNT(I34:I43)=0,"",ROUNDDOWN(SUM(I34:I43),0))))</f>
        <v/>
      </c>
      <c r="H44" s="4"/>
      <c r="K44" s="8" t="s">
        <v>16</v>
      </c>
      <c r="L44" s="2" t="str" cm="1">
        <f t="array" ref="L44">IF(COUNT(L34:L43)&lt;&gt;L30,"",IF(SUMPRODUCT(--(N34:N43&lt;&gt;""),--NOT(ISNUMBER(N34:N43)))&gt;0,"",IF(COUNT(N34:N43)=0,"",ROUNDDOWN(SUM(N34:N43),0))))</f>
        <v/>
      </c>
      <c r="M44" s="4"/>
      <c r="P44" s="8" t="s">
        <v>16</v>
      </c>
      <c r="Q44" s="2" t="str" cm="1">
        <f t="array" ref="Q44">IF(COUNT(Q34:Q43)&lt;&gt;Q30,"",IF(SUMPRODUCT(--(S34:S43&lt;&gt;""),--NOT(ISNUMBER(S34:S43)))&gt;0,"",IF(COUNT(S34:S43)=0,"",ROUNDDOWN(SUM(S34:S43),0))))</f>
        <v/>
      </c>
      <c r="R44" s="4"/>
    </row>
    <row r="45" spans="1:19" x14ac:dyDescent="0.25">
      <c r="A45" s="9"/>
      <c r="B45" s="1"/>
      <c r="C45" s="6"/>
      <c r="F45" s="9"/>
      <c r="G45" s="1"/>
      <c r="H45" s="6"/>
      <c r="K45" s="9"/>
      <c r="L45" s="1"/>
      <c r="M45" s="6"/>
      <c r="P45" s="9"/>
      <c r="Q45" s="1"/>
      <c r="R45" s="6"/>
    </row>
    <row r="46" spans="1:19" x14ac:dyDescent="0.25">
      <c r="A46" s="12" t="s">
        <v>17</v>
      </c>
      <c r="B46" s="21"/>
      <c r="C46" s="6"/>
      <c r="F46" s="12" t="s">
        <v>17</v>
      </c>
      <c r="G46" s="21"/>
      <c r="H46" s="6"/>
      <c r="K46" s="12" t="s">
        <v>17</v>
      </c>
      <c r="L46" s="21"/>
      <c r="M46" s="6"/>
      <c r="P46" s="12" t="s">
        <v>17</v>
      </c>
      <c r="Q46" s="21"/>
      <c r="R46" s="6"/>
    </row>
    <row r="47" spans="1:19" x14ac:dyDescent="0.25">
      <c r="A47" s="12" t="s">
        <v>18</v>
      </c>
      <c r="B47" s="21"/>
      <c r="C47" s="6"/>
      <c r="F47" s="12" t="s">
        <v>18</v>
      </c>
      <c r="G47" s="21"/>
      <c r="H47" s="6"/>
      <c r="K47" s="12" t="s">
        <v>18</v>
      </c>
      <c r="L47" s="21"/>
      <c r="M47" s="6"/>
      <c r="P47" s="12" t="s">
        <v>18</v>
      </c>
      <c r="Q47" s="21"/>
      <c r="R47" s="6"/>
    </row>
    <row r="48" spans="1:19" x14ac:dyDescent="0.25">
      <c r="A48" s="12" t="s">
        <v>19</v>
      </c>
      <c r="B48" s="11" t="str">
        <f>IF(B46="","",B46-B47)</f>
        <v/>
      </c>
      <c r="C48" s="6"/>
      <c r="F48" s="12" t="s">
        <v>19</v>
      </c>
      <c r="G48" s="11" t="str">
        <f>IF(G46="","",G46-G47)</f>
        <v/>
      </c>
      <c r="H48" s="6"/>
      <c r="K48" s="12" t="s">
        <v>19</v>
      </c>
      <c r="L48" s="11" t="str">
        <f>IF(L46="","",L46-L47)</f>
        <v/>
      </c>
      <c r="M48" s="6"/>
      <c r="P48" s="12" t="s">
        <v>19</v>
      </c>
      <c r="Q48" s="11" t="str">
        <f>IF(Q46="","",Q46-Q47)</f>
        <v/>
      </c>
      <c r="R48" s="6"/>
    </row>
    <row r="49" spans="1:19" hidden="1" x14ac:dyDescent="0.25">
      <c r="A49" s="8" t="s">
        <v>20</v>
      </c>
      <c r="B49" s="2" t="str">
        <f>IF(B48="","",ROUNDDOWN(B48,0))</f>
        <v/>
      </c>
      <c r="C49" s="4"/>
      <c r="F49" s="8" t="s">
        <v>20</v>
      </c>
      <c r="G49" s="2" t="str">
        <f>IF(G48="","",ROUNDDOWN(G48,0))</f>
        <v/>
      </c>
      <c r="H49" s="4"/>
      <c r="K49" s="8" t="s">
        <v>20</v>
      </c>
      <c r="L49" s="2" t="str">
        <f>IF(L48="","",ROUNDDOWN(L48,0))</f>
        <v/>
      </c>
      <c r="M49" s="4"/>
      <c r="P49" s="8" t="s">
        <v>20</v>
      </c>
      <c r="Q49" s="2" t="str">
        <f>IF(Q48="","",ROUNDDOWN(Q48,0))</f>
        <v/>
      </c>
      <c r="R49" s="4"/>
    </row>
    <row r="50" spans="1:19" ht="15.75" thickBot="1" x14ac:dyDescent="0.3">
      <c r="A50" s="9"/>
      <c r="B50" s="1"/>
      <c r="C50" s="6"/>
      <c r="F50" s="9"/>
      <c r="G50" s="1"/>
      <c r="H50" s="6"/>
      <c r="K50" s="9"/>
      <c r="L50" s="1"/>
      <c r="M50" s="6"/>
      <c r="P50" s="9"/>
      <c r="Q50" s="1"/>
      <c r="R50" s="6"/>
    </row>
    <row r="51" spans="1:19" ht="15.75" thickBot="1" x14ac:dyDescent="0.3">
      <c r="A51" s="15" t="s">
        <v>25</v>
      </c>
      <c r="B51" s="17" t="str">
        <f>IF(COUNT(B31,B44,B49)=0,"",IF(COUNT(B31,B44,B49)&lt;3,"Vul Alles in",MIN(B31,B44,B49)))</f>
        <v/>
      </c>
      <c r="C51" s="10"/>
      <c r="F51" s="15" t="s">
        <v>25</v>
      </c>
      <c r="G51" s="17" t="str">
        <f>IF(COUNT(G31,G44,G49)=0,"",IF(COUNT(G31,G44,G49)&lt;3,"Vul Alles in",MIN(G31,G44,G49)))</f>
        <v/>
      </c>
      <c r="H51" s="10"/>
      <c r="K51" s="15" t="s">
        <v>25</v>
      </c>
      <c r="L51" s="17" t="str">
        <f>IF(COUNT(L31,L44,L49)=0,"",IF(COUNT(L31,L44,L49)&lt;3,"Vul Alles in",MIN(L31,L44,L49)))</f>
        <v/>
      </c>
      <c r="M51" s="10"/>
      <c r="P51" s="15" t="s">
        <v>25</v>
      </c>
      <c r="Q51" s="17" t="str">
        <f>IF(COUNT(Q31,Q44,Q49)=0,"",IF(COUNT(Q31,Q44,Q49)&lt;3,"Vul Alles in",MIN(Q31,Q44,Q49)))</f>
        <v/>
      </c>
      <c r="R51" s="10"/>
    </row>
    <row r="52" spans="1:19" ht="15.75" thickBot="1" x14ac:dyDescent="0.3"/>
    <row r="53" spans="1:19" x14ac:dyDescent="0.25">
      <c r="A53" s="23" t="s">
        <v>1</v>
      </c>
      <c r="B53" s="24"/>
      <c r="C53" s="25"/>
      <c r="F53" s="23" t="s">
        <v>1</v>
      </c>
      <c r="G53" s="24"/>
      <c r="H53" s="25"/>
      <c r="K53" s="23" t="s">
        <v>1</v>
      </c>
      <c r="L53" s="24"/>
      <c r="M53" s="25"/>
      <c r="P53" s="23" t="s">
        <v>1</v>
      </c>
      <c r="Q53" s="24"/>
      <c r="R53" s="25"/>
    </row>
    <row r="54" spans="1:19" x14ac:dyDescent="0.25">
      <c r="A54" s="5"/>
      <c r="B54" s="1"/>
      <c r="C54" s="6"/>
      <c r="F54" s="5"/>
      <c r="G54" s="1"/>
      <c r="H54" s="6"/>
      <c r="K54" s="5"/>
      <c r="L54" s="1"/>
      <c r="M54" s="6"/>
      <c r="P54" s="5"/>
      <c r="Q54" s="1"/>
      <c r="R54" s="6"/>
    </row>
    <row r="55" spans="1:19" x14ac:dyDescent="0.25">
      <c r="A55" s="12" t="s">
        <v>2</v>
      </c>
      <c r="B55" s="18"/>
      <c r="C55" s="6"/>
      <c r="F55" s="12" t="s">
        <v>2</v>
      </c>
      <c r="G55" s="18"/>
      <c r="H55" s="6"/>
      <c r="K55" s="12" t="s">
        <v>2</v>
      </c>
      <c r="L55" s="18"/>
      <c r="M55" s="6"/>
      <c r="P55" s="12" t="s">
        <v>2</v>
      </c>
      <c r="Q55" s="18"/>
      <c r="R55" s="6"/>
    </row>
    <row r="56" spans="1:19" hidden="1" x14ac:dyDescent="0.25">
      <c r="A56" s="7" t="s">
        <v>3</v>
      </c>
      <c r="B56" s="2" t="str">
        <f>IF(B55="","",IF(B55=0,0, IF(B55=1,49,IF(B55=2,499,(B55-2)*1000))))</f>
        <v/>
      </c>
      <c r="C56" s="4"/>
      <c r="F56" s="7" t="s">
        <v>3</v>
      </c>
      <c r="G56" s="2" t="str">
        <f>IF(G55="","",IF(G55=0,0, IF(G55=1,49,IF(G55=2,499,(G55-2)*1000))))</f>
        <v/>
      </c>
      <c r="H56" s="4"/>
      <c r="K56" s="7" t="s">
        <v>3</v>
      </c>
      <c r="L56" s="2" t="str">
        <f>IF(L55="","",IF(L55=0,0, IF(L55=1,49,IF(L55=2,499,(L55-2)*1000))))</f>
        <v/>
      </c>
      <c r="M56" s="4"/>
      <c r="P56" s="7" t="s">
        <v>3</v>
      </c>
      <c r="Q56" s="2" t="str">
        <f>IF(Q55="","",IF(Q55=0,0, IF(Q55=1,49,IF(Q55=2,499,(Q55-2)*1000))))</f>
        <v/>
      </c>
      <c r="R56" s="4"/>
    </row>
    <row r="57" spans="1:19" x14ac:dyDescent="0.25">
      <c r="A57" s="5"/>
      <c r="B57" s="1"/>
      <c r="C57" s="6"/>
      <c r="F57" s="5"/>
      <c r="G57" s="1"/>
      <c r="H57" s="6"/>
      <c r="K57" s="5"/>
      <c r="L57" s="1"/>
      <c r="M57" s="6"/>
      <c r="P57" s="5"/>
      <c r="Q57" s="1"/>
      <c r="R57" s="6"/>
    </row>
    <row r="58" spans="1:19" x14ac:dyDescent="0.25">
      <c r="A58" s="5"/>
      <c r="B58" s="16" t="s">
        <v>14</v>
      </c>
      <c r="C58" s="13" t="s">
        <v>15</v>
      </c>
      <c r="F58" s="5"/>
      <c r="G58" s="16" t="s">
        <v>14</v>
      </c>
      <c r="H58" s="13" t="s">
        <v>15</v>
      </c>
      <c r="K58" s="5"/>
      <c r="L58" s="16" t="s">
        <v>14</v>
      </c>
      <c r="M58" s="13" t="s">
        <v>15</v>
      </c>
      <c r="P58" s="5"/>
      <c r="Q58" s="16" t="s">
        <v>14</v>
      </c>
      <c r="R58" s="13" t="s">
        <v>15</v>
      </c>
    </row>
    <row r="59" spans="1:19" x14ac:dyDescent="0.25">
      <c r="A59" s="14" t="s">
        <v>4</v>
      </c>
      <c r="B59" s="19"/>
      <c r="C59" s="20"/>
      <c r="D59" t="str">
        <f>IF(B59="","",IF(C59="","Foutmelding: kies type",ROUNDDOWN(IF(C59="Gelijkvloers",B59/1,IF(C59="Stijgend",B59/2,IF(C59="Dalend",B59/1.25,""))),2)))</f>
        <v/>
      </c>
      <c r="F59" s="14" t="s">
        <v>4</v>
      </c>
      <c r="G59" s="19"/>
      <c r="H59" s="20"/>
      <c r="I59" t="str">
        <f>IF(G59="","",IF(H59="","Foutmelding: kies type",ROUNDDOWN(IF(H59="Gelijkvloers",G59/1,IF(H59="Stijgend",G59/2,IF(H59="Dalend",G59/1.25,""))),2)))</f>
        <v/>
      </c>
      <c r="K59" s="14" t="s">
        <v>4</v>
      </c>
      <c r="L59" s="19"/>
      <c r="M59" s="20"/>
      <c r="N59" t="str">
        <f>IF(L59="","",IF(M59="","Foutmelding: kies type",ROUNDDOWN(IF(M59="Gelijkvloers",L59/1,IF(M59="Stijgend",L59/2,IF(M59="Dalend",L59/1.25,""))),2)))</f>
        <v/>
      </c>
      <c r="P59" s="14" t="s">
        <v>4</v>
      </c>
      <c r="Q59" s="19"/>
      <c r="R59" s="20"/>
      <c r="S59" t="str">
        <f>IF(Q59="","",IF(R59="","Foutmelding: kies type",ROUNDDOWN(IF(R59="Gelijkvloers",Q59/1,IF(R59="Stijgend",Q59/2,IF(R59="Dalend",Q59/1.25,""))),2)))</f>
        <v/>
      </c>
    </row>
    <row r="60" spans="1:19" x14ac:dyDescent="0.25">
      <c r="A60" s="14" t="s">
        <v>5</v>
      </c>
      <c r="B60" s="19"/>
      <c r="C60" s="20"/>
      <c r="D60" t="str">
        <f t="shared" ref="D60:D68" si="8">IF(B60="","",IF(C60="","Foutmelding: kies type",ROUNDDOWN(IF(C60="Gelijkvloers",B60/1,IF(C60="Stijgend",B60/2,IF(C60="Dalend",B60/1.25,""))),2)))</f>
        <v/>
      </c>
      <c r="F60" s="14" t="s">
        <v>5</v>
      </c>
      <c r="G60" s="19"/>
      <c r="H60" s="20"/>
      <c r="I60" t="str">
        <f t="shared" ref="I60:I68" si="9">IF(G60="","",IF(H60="","Foutmelding: kies type",ROUNDDOWN(IF(H60="Gelijkvloers",G60/1,IF(H60="Stijgend",G60/2,IF(H60="Dalend",G60/1.25,""))),2)))</f>
        <v/>
      </c>
      <c r="K60" s="14" t="s">
        <v>5</v>
      </c>
      <c r="L60" s="19"/>
      <c r="M60" s="20"/>
      <c r="N60" t="str">
        <f t="shared" ref="N60:N68" si="10">IF(L60="","",IF(M60="","Foutmelding: kies type",ROUNDDOWN(IF(M60="Gelijkvloers",L60/1,IF(M60="Stijgend",L60/2,IF(M60="Dalend",L60/1.25,""))),2)))</f>
        <v/>
      </c>
      <c r="P60" s="14" t="s">
        <v>5</v>
      </c>
      <c r="Q60" s="19"/>
      <c r="R60" s="20"/>
      <c r="S60" t="str">
        <f t="shared" ref="S60:S68" si="11">IF(Q60="","",IF(R60="","Foutmelding: kies type",ROUNDDOWN(IF(R60="Gelijkvloers",Q60/1,IF(R60="Stijgend",Q60/2,IF(R60="Dalend",Q60/1.25,""))),2)))</f>
        <v/>
      </c>
    </row>
    <row r="61" spans="1:19" x14ac:dyDescent="0.25">
      <c r="A61" s="14" t="s">
        <v>6</v>
      </c>
      <c r="B61" s="19"/>
      <c r="C61" s="20"/>
      <c r="D61" t="str">
        <f t="shared" si="8"/>
        <v/>
      </c>
      <c r="F61" s="14" t="s">
        <v>6</v>
      </c>
      <c r="G61" s="19"/>
      <c r="H61" s="20"/>
      <c r="I61" t="str">
        <f t="shared" si="9"/>
        <v/>
      </c>
      <c r="K61" s="14" t="s">
        <v>6</v>
      </c>
      <c r="L61" s="19"/>
      <c r="M61" s="20"/>
      <c r="N61" t="str">
        <f t="shared" si="10"/>
        <v/>
      </c>
      <c r="P61" s="14" t="s">
        <v>6</v>
      </c>
      <c r="Q61" s="19"/>
      <c r="R61" s="20"/>
      <c r="S61" t="str">
        <f t="shared" si="11"/>
        <v/>
      </c>
    </row>
    <row r="62" spans="1:19" x14ac:dyDescent="0.25">
      <c r="A62" s="14" t="s">
        <v>7</v>
      </c>
      <c r="B62" s="19"/>
      <c r="C62" s="20"/>
      <c r="D62" t="str">
        <f t="shared" si="8"/>
        <v/>
      </c>
      <c r="F62" s="14" t="s">
        <v>7</v>
      </c>
      <c r="G62" s="19"/>
      <c r="H62" s="20"/>
      <c r="I62" t="str">
        <f t="shared" si="9"/>
        <v/>
      </c>
      <c r="K62" s="14" t="s">
        <v>7</v>
      </c>
      <c r="L62" s="19"/>
      <c r="M62" s="20"/>
      <c r="N62" t="str">
        <f t="shared" si="10"/>
        <v/>
      </c>
      <c r="P62" s="14" t="s">
        <v>7</v>
      </c>
      <c r="Q62" s="19"/>
      <c r="R62" s="20"/>
      <c r="S62" t="str">
        <f t="shared" si="11"/>
        <v/>
      </c>
    </row>
    <row r="63" spans="1:19" x14ac:dyDescent="0.25">
      <c r="A63" s="14" t="s">
        <v>8</v>
      </c>
      <c r="B63" s="19"/>
      <c r="C63" s="20"/>
      <c r="D63" t="str">
        <f t="shared" si="8"/>
        <v/>
      </c>
      <c r="F63" s="14" t="s">
        <v>8</v>
      </c>
      <c r="G63" s="19"/>
      <c r="H63" s="20"/>
      <c r="I63" t="str">
        <f t="shared" si="9"/>
        <v/>
      </c>
      <c r="K63" s="14" t="s">
        <v>8</v>
      </c>
      <c r="L63" s="19"/>
      <c r="M63" s="20"/>
      <c r="N63" t="str">
        <f t="shared" si="10"/>
        <v/>
      </c>
      <c r="P63" s="14" t="s">
        <v>8</v>
      </c>
      <c r="Q63" s="19"/>
      <c r="R63" s="20"/>
      <c r="S63" t="str">
        <f t="shared" si="11"/>
        <v/>
      </c>
    </row>
    <row r="64" spans="1:19" x14ac:dyDescent="0.25">
      <c r="A64" s="14" t="s">
        <v>9</v>
      </c>
      <c r="B64" s="19"/>
      <c r="C64" s="20"/>
      <c r="D64" t="str">
        <f t="shared" si="8"/>
        <v/>
      </c>
      <c r="F64" s="14" t="s">
        <v>9</v>
      </c>
      <c r="G64" s="19"/>
      <c r="H64" s="20"/>
      <c r="I64" t="str">
        <f t="shared" si="9"/>
        <v/>
      </c>
      <c r="K64" s="14" t="s">
        <v>9</v>
      </c>
      <c r="L64" s="19"/>
      <c r="M64" s="20"/>
      <c r="N64" t="str">
        <f t="shared" si="10"/>
        <v/>
      </c>
      <c r="P64" s="14" t="s">
        <v>9</v>
      </c>
      <c r="Q64" s="19"/>
      <c r="R64" s="20"/>
      <c r="S64" t="str">
        <f t="shared" si="11"/>
        <v/>
      </c>
    </row>
    <row r="65" spans="1:19" x14ac:dyDescent="0.25">
      <c r="A65" s="14" t="s">
        <v>10</v>
      </c>
      <c r="B65" s="19"/>
      <c r="C65" s="20"/>
      <c r="D65" t="str">
        <f t="shared" si="8"/>
        <v/>
      </c>
      <c r="F65" s="14" t="s">
        <v>10</v>
      </c>
      <c r="G65" s="19"/>
      <c r="H65" s="20"/>
      <c r="I65" t="str">
        <f t="shared" si="9"/>
        <v/>
      </c>
      <c r="K65" s="14" t="s">
        <v>10</v>
      </c>
      <c r="L65" s="19"/>
      <c r="M65" s="20"/>
      <c r="N65" t="str">
        <f t="shared" si="10"/>
        <v/>
      </c>
      <c r="P65" s="14" t="s">
        <v>10</v>
      </c>
      <c r="Q65" s="19"/>
      <c r="R65" s="20"/>
      <c r="S65" t="str">
        <f t="shared" si="11"/>
        <v/>
      </c>
    </row>
    <row r="66" spans="1:19" x14ac:dyDescent="0.25">
      <c r="A66" s="14" t="s">
        <v>11</v>
      </c>
      <c r="B66" s="19"/>
      <c r="C66" s="20"/>
      <c r="D66" t="str">
        <f t="shared" si="8"/>
        <v/>
      </c>
      <c r="F66" s="14" t="s">
        <v>11</v>
      </c>
      <c r="G66" s="19"/>
      <c r="H66" s="20"/>
      <c r="I66" t="str">
        <f t="shared" si="9"/>
        <v/>
      </c>
      <c r="K66" s="14" t="s">
        <v>11</v>
      </c>
      <c r="L66" s="19"/>
      <c r="M66" s="20"/>
      <c r="N66" t="str">
        <f t="shared" si="10"/>
        <v/>
      </c>
      <c r="P66" s="14" t="s">
        <v>11</v>
      </c>
      <c r="Q66" s="19"/>
      <c r="R66" s="20"/>
      <c r="S66" t="str">
        <f t="shared" si="11"/>
        <v/>
      </c>
    </row>
    <row r="67" spans="1:19" x14ac:dyDescent="0.25">
      <c r="A67" s="14" t="s">
        <v>12</v>
      </c>
      <c r="B67" s="19"/>
      <c r="C67" s="20"/>
      <c r="D67" t="str">
        <f t="shared" si="8"/>
        <v/>
      </c>
      <c r="F67" s="14" t="s">
        <v>12</v>
      </c>
      <c r="G67" s="19"/>
      <c r="H67" s="20"/>
      <c r="I67" t="str">
        <f t="shared" si="9"/>
        <v/>
      </c>
      <c r="K67" s="14" t="s">
        <v>12</v>
      </c>
      <c r="L67" s="19"/>
      <c r="M67" s="20"/>
      <c r="N67" t="str">
        <f t="shared" si="10"/>
        <v/>
      </c>
      <c r="P67" s="14" t="s">
        <v>12</v>
      </c>
      <c r="Q67" s="19"/>
      <c r="R67" s="20"/>
      <c r="S67" t="str">
        <f t="shared" si="11"/>
        <v/>
      </c>
    </row>
    <row r="68" spans="1:19" x14ac:dyDescent="0.25">
      <c r="A68" s="14" t="s">
        <v>13</v>
      </c>
      <c r="B68" s="19"/>
      <c r="C68" s="20"/>
      <c r="D68" t="str">
        <f t="shared" si="8"/>
        <v/>
      </c>
      <c r="F68" s="14" t="s">
        <v>13</v>
      </c>
      <c r="G68" s="19"/>
      <c r="H68" s="20"/>
      <c r="I68" t="str">
        <f t="shared" si="9"/>
        <v/>
      </c>
      <c r="K68" s="14" t="s">
        <v>13</v>
      </c>
      <c r="L68" s="19"/>
      <c r="M68" s="20"/>
      <c r="N68" t="str">
        <f t="shared" si="10"/>
        <v/>
      </c>
      <c r="P68" s="14" t="s">
        <v>13</v>
      </c>
      <c r="Q68" s="19"/>
      <c r="R68" s="20"/>
      <c r="S68" t="str">
        <f t="shared" si="11"/>
        <v/>
      </c>
    </row>
    <row r="69" spans="1:19" hidden="1" x14ac:dyDescent="0.25">
      <c r="A69" s="8" t="s">
        <v>16</v>
      </c>
      <c r="B69" s="2" t="str" cm="1">
        <f t="array" ref="B69">IF(COUNT(B59:B68)&lt;&gt;B55,"",IF(SUMPRODUCT(--(D59:D68&lt;&gt;""),--NOT(ISNUMBER(D59:D68)))&gt;0,"",IF(COUNT(D59:D68)=0,"",ROUNDDOWN(SUM(D59:D68),0))))</f>
        <v/>
      </c>
      <c r="C69" s="4"/>
      <c r="F69" s="8" t="s">
        <v>16</v>
      </c>
      <c r="G69" s="2" t="str" cm="1">
        <f t="array" ref="G69">IF(COUNT(G59:G68)&lt;&gt;G55,"",IF(SUMPRODUCT(--(I59:I68&lt;&gt;""),--NOT(ISNUMBER(I59:I68)))&gt;0,"",IF(COUNT(I59:I68)=0,"",ROUNDDOWN(SUM(I59:I68),0))))</f>
        <v/>
      </c>
      <c r="H69" s="4"/>
      <c r="K69" s="8" t="s">
        <v>16</v>
      </c>
      <c r="L69" s="2" t="str" cm="1">
        <f t="array" ref="L69">IF(COUNT(L59:L68)&lt;&gt;L55,"",IF(SUMPRODUCT(--(N59:N68&lt;&gt;""),--NOT(ISNUMBER(N59:N68)))&gt;0,"",IF(COUNT(N59:N68)=0,"",ROUNDDOWN(SUM(N59:N68),0))))</f>
        <v/>
      </c>
      <c r="M69" s="4"/>
      <c r="P69" s="8" t="s">
        <v>16</v>
      </c>
      <c r="Q69" s="2" t="str" cm="1">
        <f t="array" ref="Q69">IF(COUNT(Q59:Q68)&lt;&gt;Q55,"",IF(SUMPRODUCT(--(S59:S68&lt;&gt;""),--NOT(ISNUMBER(S59:S68)))&gt;0,"",IF(COUNT(S59:S68)=0,"",ROUNDDOWN(SUM(S59:S68),0))))</f>
        <v/>
      </c>
      <c r="R69" s="4"/>
    </row>
    <row r="70" spans="1:19" x14ac:dyDescent="0.25">
      <c r="A70" s="9"/>
      <c r="B70" s="1"/>
      <c r="C70" s="6"/>
      <c r="F70" s="9"/>
      <c r="G70" s="1"/>
      <c r="H70" s="6"/>
      <c r="K70" s="9"/>
      <c r="L70" s="1"/>
      <c r="M70" s="6"/>
      <c r="P70" s="9"/>
      <c r="Q70" s="1"/>
      <c r="R70" s="6"/>
    </row>
    <row r="71" spans="1:19" x14ac:dyDescent="0.25">
      <c r="A71" s="12" t="s">
        <v>17</v>
      </c>
      <c r="B71" s="21"/>
      <c r="C71" s="6"/>
      <c r="F71" s="12" t="s">
        <v>17</v>
      </c>
      <c r="G71" s="21"/>
      <c r="H71" s="6"/>
      <c r="K71" s="12" t="s">
        <v>17</v>
      </c>
      <c r="L71" s="21"/>
      <c r="M71" s="6"/>
      <c r="P71" s="12" t="s">
        <v>17</v>
      </c>
      <c r="Q71" s="21"/>
      <c r="R71" s="6"/>
    </row>
    <row r="72" spans="1:19" x14ac:dyDescent="0.25">
      <c r="A72" s="12" t="s">
        <v>18</v>
      </c>
      <c r="B72" s="21"/>
      <c r="C72" s="6"/>
      <c r="F72" s="12" t="s">
        <v>18</v>
      </c>
      <c r="G72" s="21"/>
      <c r="H72" s="6"/>
      <c r="K72" s="12" t="s">
        <v>18</v>
      </c>
      <c r="L72" s="21"/>
      <c r="M72" s="6"/>
      <c r="P72" s="12" t="s">
        <v>18</v>
      </c>
      <c r="Q72" s="21"/>
      <c r="R72" s="6"/>
    </row>
    <row r="73" spans="1:19" x14ac:dyDescent="0.25">
      <c r="A73" s="12" t="s">
        <v>19</v>
      </c>
      <c r="B73" s="11" t="str">
        <f>IF(B71="","",B71-B72)</f>
        <v/>
      </c>
      <c r="C73" s="6"/>
      <c r="F73" s="12" t="s">
        <v>19</v>
      </c>
      <c r="G73" s="11" t="str">
        <f>IF(G71="","",G71-G72)</f>
        <v/>
      </c>
      <c r="H73" s="6"/>
      <c r="K73" s="12" t="s">
        <v>19</v>
      </c>
      <c r="L73" s="11" t="str">
        <f>IF(L71="","",L71-L72)</f>
        <v/>
      </c>
      <c r="M73" s="6"/>
      <c r="P73" s="12" t="s">
        <v>19</v>
      </c>
      <c r="Q73" s="11" t="str">
        <f>IF(Q71="","",Q71-Q72)</f>
        <v/>
      </c>
      <c r="R73" s="6"/>
    </row>
    <row r="74" spans="1:19" hidden="1" x14ac:dyDescent="0.25">
      <c r="A74" s="8" t="s">
        <v>20</v>
      </c>
      <c r="B74" s="2" t="str">
        <f>IF(B73="","",ROUNDDOWN(B73,0))</f>
        <v/>
      </c>
      <c r="C74" s="4"/>
      <c r="F74" s="8" t="s">
        <v>20</v>
      </c>
      <c r="G74" s="2" t="str">
        <f>IF(G73="","",ROUNDDOWN(G73,0))</f>
        <v/>
      </c>
      <c r="H74" s="4"/>
      <c r="K74" s="8" t="s">
        <v>20</v>
      </c>
      <c r="L74" s="2" t="str">
        <f>IF(L73="","",ROUNDDOWN(L73,0))</f>
        <v/>
      </c>
      <c r="M74" s="4"/>
      <c r="P74" s="8" t="s">
        <v>20</v>
      </c>
      <c r="Q74" s="2" t="str">
        <f>IF(Q73="","",ROUNDDOWN(Q73,0))</f>
        <v/>
      </c>
      <c r="R74" s="4"/>
    </row>
    <row r="75" spans="1:19" ht="15.75" thickBot="1" x14ac:dyDescent="0.3">
      <c r="A75" s="9"/>
      <c r="B75" s="1"/>
      <c r="C75" s="6"/>
      <c r="F75" s="9"/>
      <c r="G75" s="1"/>
      <c r="H75" s="6"/>
      <c r="K75" s="9"/>
      <c r="L75" s="1"/>
      <c r="M75" s="6"/>
      <c r="P75" s="9"/>
      <c r="Q75" s="1"/>
      <c r="R75" s="6"/>
    </row>
    <row r="76" spans="1:19" ht="15.75" thickBot="1" x14ac:dyDescent="0.3">
      <c r="A76" s="15" t="s">
        <v>25</v>
      </c>
      <c r="B76" s="17" t="str">
        <f>IF(COUNT(B56,B69,B74)=0,"",IF(COUNT(B56,B69,B74)&lt;3,"Vul Alles in",MIN(B56,B69,B74)))</f>
        <v/>
      </c>
      <c r="C76" s="10"/>
      <c r="F76" s="15" t="s">
        <v>25</v>
      </c>
      <c r="G76" s="17" t="str">
        <f>IF(COUNT(G56,G69,G74)=0,"",IF(COUNT(G56,G69,G74)&lt;3,"Vul Alles in",MIN(G56,G69,G74)))</f>
        <v/>
      </c>
      <c r="H76" s="10"/>
      <c r="K76" s="15" t="s">
        <v>25</v>
      </c>
      <c r="L76" s="17" t="str">
        <f>IF(COUNT(L56,L69,L74)=0,"",IF(COUNT(L56,L69,L74)&lt;3,"Vul Alles in",MIN(L56,L69,L74)))</f>
        <v/>
      </c>
      <c r="M76" s="10"/>
      <c r="P76" s="15" t="s">
        <v>25</v>
      </c>
      <c r="Q76" s="17" t="str">
        <f>IF(COUNT(Q56,Q69,Q74)=0,"",IF(COUNT(Q56,Q69,Q74)&lt;3,"Vul Alles in",MIN(Q56,Q69,Q74)))</f>
        <v/>
      </c>
      <c r="R76" s="10"/>
    </row>
  </sheetData>
  <sheetProtection algorithmName="SHA-512" hashValue="lYUIV/I3aVgQgO0DMskFqdih49Un8QISl1FfToafUkPk7MBgm2o+BZThuiVNnNVCFgVzRXj64hHyoq6Hq5CuBQ==" saltValue="cMXGXiP10GePCt83K74w7w==" spinCount="100000" sheet="1" objects="1" scenarios="1" selectLockedCells="1"/>
  <mergeCells count="13">
    <mergeCell ref="A1:R1"/>
    <mergeCell ref="A28:C28"/>
    <mergeCell ref="F28:H28"/>
    <mergeCell ref="K28:M28"/>
    <mergeCell ref="P28:R28"/>
    <mergeCell ref="A3:C3"/>
    <mergeCell ref="F3:H3"/>
    <mergeCell ref="K3:M3"/>
    <mergeCell ref="A53:C53"/>
    <mergeCell ref="F53:H53"/>
    <mergeCell ref="K53:M53"/>
    <mergeCell ref="P53:R53"/>
    <mergeCell ref="P3:R3"/>
  </mergeCells>
  <phoneticPr fontId="2" type="noConversion"/>
  <conditionalFormatting sqref="B9:C18">
    <cfRule type="expression" dxfId="23" priority="50">
      <formula>AND($B$5&lt;&gt;"", ROW()&gt;8+$B$5)</formula>
    </cfRule>
  </conditionalFormatting>
  <conditionalFormatting sqref="B34:C43">
    <cfRule type="expression" dxfId="22" priority="9">
      <formula>AND($B$30&lt;&gt;"",ROW()&gt;33+$B$30)</formula>
    </cfRule>
  </conditionalFormatting>
  <conditionalFormatting sqref="B59:C68">
    <cfRule type="expression" dxfId="21" priority="5">
      <formula>AND($B$55&lt;&gt;"",ROW()&gt;58+$B$55)</formula>
    </cfRule>
  </conditionalFormatting>
  <conditionalFormatting sqref="G9:H18">
    <cfRule type="expression" dxfId="20" priority="12">
      <formula>AND($G$5&lt;&gt;"", ROW()&gt;8+$G$5)</formula>
    </cfRule>
  </conditionalFormatting>
  <conditionalFormatting sqref="G34:H43">
    <cfRule type="expression" dxfId="19" priority="8">
      <formula>AND($G$30&lt;&gt;"",ROW()&gt;33+$G$30)</formula>
    </cfRule>
  </conditionalFormatting>
  <conditionalFormatting sqref="G59:H68">
    <cfRule type="expression" dxfId="18" priority="4">
      <formula>AND($G$55&lt;&gt;"",ROW()&gt;58+$G$55)</formula>
    </cfRule>
  </conditionalFormatting>
  <conditionalFormatting sqref="L9:M18">
    <cfRule type="expression" dxfId="17" priority="11">
      <formula>AND($L$5&lt;&gt;"", ROW()&gt;8+$L$5)</formula>
    </cfRule>
  </conditionalFormatting>
  <conditionalFormatting sqref="L34:M43">
    <cfRule type="expression" dxfId="16" priority="7">
      <formula>AND($L$30&lt;&gt;"",ROW()&gt;33+$L$30)</formula>
    </cfRule>
  </conditionalFormatting>
  <conditionalFormatting sqref="L59:M68">
    <cfRule type="expression" dxfId="15" priority="3">
      <formula>AND($L$55&lt;&gt;"",ROW()&gt;58+$L$55)</formula>
    </cfRule>
  </conditionalFormatting>
  <conditionalFormatting sqref="Q9:R18">
    <cfRule type="expression" dxfId="14" priority="10">
      <formula>AND($Q$5&lt;&gt;"", ROW()&gt;8+$Q$5)</formula>
    </cfRule>
  </conditionalFormatting>
  <conditionalFormatting sqref="Q34:R43">
    <cfRule type="expression" dxfId="13" priority="6">
      <formula>AND($Q$30&lt;&gt;"",ROW()&gt;33+$Q$30)</formula>
    </cfRule>
  </conditionalFormatting>
  <conditionalFormatting sqref="Q59:R68">
    <cfRule type="expression" dxfId="12" priority="2">
      <formula>AND($Q$55&lt;&gt;"",ROW()&gt;58+$Q$55)</formula>
    </cfRule>
  </conditionalFormatting>
  <dataValidations count="2">
    <dataValidation type="whole" allowBlank="1" showInputMessage="1" showErrorMessage="1" errorTitle="Geef een getal in tot max. 10" error="Geef een getal in van 1 t.e.m. 10. Indien er meer nooduitgangen zijn, contacteer het aanspreekpunt binnen de stad Kortrijk." sqref="L30 B5 L55 Q30 G5 L5 Q5 B30 G30 B55 G55 Q55" xr:uid="{F64AF70F-F01F-40D9-B691-25601D6AB793}">
      <formula1>1</formula1>
      <formula2>10</formula2>
    </dataValidation>
    <dataValidation type="whole" operator="greaterThanOrEqual" allowBlank="1" showInputMessage="1" showErrorMessage="1" errorTitle="Ongeldige invoer" error="Enkel waarden vanaf 80 zijn toegestaan. Is de nooduitgang toch minder dan 80cm --&gt; neem contact op met IDBPW@Kortrijk.be" sqref="Q59:Q68 G9:G18 L9:L18 Q9:Q18 B34:B43 G34:G43 L34:L43 Q34:Q43 B59:B68 G59:G68 L59:L68 B9:B18" xr:uid="{86AB4F7B-FC6D-41E4-B216-E6023A2E184D}">
      <formula1>80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53649A-E196-4884-96C1-C93C15FE6D4D}">
          <x14:formula1>
            <xm:f>Parameters!$A$2:$A$4</xm:f>
          </x14:formula1>
          <xm:sqref>C9:C18 M34:M43 R34:R43 H9:H18 M9:M18 R9:R18 C34:C43 H34:H43 C59:C68 H59:H68 M59:M68 R59:R68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5535-8FCF-43A9-AFF8-A16A028E1E54}">
  <dimension ref="A1:T76"/>
  <sheetViews>
    <sheetView workbookViewId="0">
      <selection activeCell="B9" sqref="B9"/>
    </sheetView>
  </sheetViews>
  <sheetFormatPr defaultRowHeight="15" x14ac:dyDescent="0.25"/>
  <cols>
    <col min="1" max="1" width="29" bestFit="1" customWidth="1"/>
    <col min="2" max="2" width="16.140625" bestFit="1" customWidth="1"/>
    <col min="3" max="3" width="12.7109375" customWidth="1"/>
    <col min="4" max="4" width="9.140625" hidden="1" customWidth="1"/>
    <col min="6" max="6" width="29" bestFit="1" customWidth="1"/>
    <col min="7" max="7" width="16.140625" bestFit="1" customWidth="1"/>
    <col min="8" max="8" width="12.7109375" customWidth="1"/>
    <col min="9" max="9" width="9.140625" hidden="1" customWidth="1"/>
    <col min="11" max="11" width="29" bestFit="1" customWidth="1"/>
    <col min="12" max="12" width="16.140625" bestFit="1" customWidth="1"/>
    <col min="13" max="13" width="12.7109375" customWidth="1"/>
    <col min="14" max="14" width="9.140625" hidden="1" customWidth="1"/>
    <col min="16" max="16" width="29" bestFit="1" customWidth="1"/>
    <col min="17" max="17" width="16.140625" bestFit="1" customWidth="1"/>
    <col min="18" max="18" width="12.7109375" customWidth="1"/>
    <col min="19" max="19" width="9.140625" hidden="1" customWidth="1"/>
  </cols>
  <sheetData>
    <row r="1" spans="1:20" ht="4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/>
      <c r="T1" s="3"/>
    </row>
    <row r="2" spans="1:20" ht="15.75" thickBot="1" x14ac:dyDescent="0.3"/>
    <row r="3" spans="1:20" x14ac:dyDescent="0.25">
      <c r="A3" s="23" t="s">
        <v>1</v>
      </c>
      <c r="B3" s="24"/>
      <c r="C3" s="25"/>
      <c r="F3" s="23" t="s">
        <v>1</v>
      </c>
      <c r="G3" s="24"/>
      <c r="H3" s="25"/>
      <c r="K3" s="23" t="s">
        <v>1</v>
      </c>
      <c r="L3" s="24"/>
      <c r="M3" s="25"/>
      <c r="P3" s="23" t="s">
        <v>1</v>
      </c>
      <c r="Q3" s="24"/>
      <c r="R3" s="25"/>
    </row>
    <row r="4" spans="1:20" x14ac:dyDescent="0.25">
      <c r="A4" s="5"/>
      <c r="B4" s="1"/>
      <c r="C4" s="6"/>
      <c r="F4" s="5"/>
      <c r="G4" s="1"/>
      <c r="H4" s="6"/>
      <c r="K4" s="5"/>
      <c r="L4" s="1"/>
      <c r="M4" s="6"/>
      <c r="P4" s="5"/>
      <c r="Q4" s="1"/>
      <c r="R4" s="6"/>
    </row>
    <row r="5" spans="1:20" x14ac:dyDescent="0.25">
      <c r="A5" s="12" t="s">
        <v>2</v>
      </c>
      <c r="B5" s="18"/>
      <c r="C5" s="6"/>
      <c r="F5" s="12" t="s">
        <v>2</v>
      </c>
      <c r="G5" s="18"/>
      <c r="H5" s="6"/>
      <c r="K5" s="12" t="s">
        <v>2</v>
      </c>
      <c r="L5" s="18"/>
      <c r="M5" s="6"/>
      <c r="P5" s="12" t="s">
        <v>2</v>
      </c>
      <c r="Q5" s="18"/>
      <c r="R5" s="6"/>
    </row>
    <row r="6" spans="1:20" hidden="1" x14ac:dyDescent="0.25">
      <c r="A6" s="7" t="s">
        <v>3</v>
      </c>
      <c r="B6" s="2" t="str">
        <f>IF(B5="","",IF(B5=0,0, IF(B5=1,49,IF(B5=2,499,(B5-2)*1000))))</f>
        <v/>
      </c>
      <c r="C6" s="4"/>
      <c r="F6" s="7" t="s">
        <v>3</v>
      </c>
      <c r="G6" s="2" t="str">
        <f>IF(G5="","",IF(G5=0,0, IF(G5=1,49,IF(G5=2,499,(G5-2)*1000))))</f>
        <v/>
      </c>
      <c r="H6" s="4"/>
      <c r="K6" s="7" t="s">
        <v>3</v>
      </c>
      <c r="L6" s="2" t="str">
        <f>IF(L5="","",IF(L5=0,0, IF(L5=1,49,IF(L5=2,499,(L5-2)*1000))))</f>
        <v/>
      </c>
      <c r="M6" s="4"/>
      <c r="P6" s="7" t="s">
        <v>3</v>
      </c>
      <c r="Q6" s="2" t="str">
        <f>IF(Q5="","",IF(Q5=0,0, IF(Q5=1,49,IF(Q5=2,499,(Q5-2)*1000))))</f>
        <v/>
      </c>
      <c r="R6" s="4"/>
    </row>
    <row r="7" spans="1:20" x14ac:dyDescent="0.25">
      <c r="A7" s="5"/>
      <c r="B7" s="1"/>
      <c r="C7" s="6"/>
      <c r="F7" s="5"/>
      <c r="G7" s="1"/>
      <c r="H7" s="6"/>
      <c r="K7" s="5"/>
      <c r="L7" s="1"/>
      <c r="M7" s="6"/>
      <c r="P7" s="5"/>
      <c r="Q7" s="1"/>
      <c r="R7" s="6"/>
    </row>
    <row r="8" spans="1:20" x14ac:dyDescent="0.25">
      <c r="A8" s="5"/>
      <c r="B8" s="16" t="s">
        <v>14</v>
      </c>
      <c r="C8" s="13" t="s">
        <v>15</v>
      </c>
      <c r="F8" s="5"/>
      <c r="G8" s="16" t="s">
        <v>14</v>
      </c>
      <c r="H8" s="13" t="s">
        <v>15</v>
      </c>
      <c r="K8" s="5"/>
      <c r="L8" s="16" t="s">
        <v>14</v>
      </c>
      <c r="M8" s="13" t="s">
        <v>15</v>
      </c>
      <c r="P8" s="5"/>
      <c r="Q8" s="16" t="s">
        <v>14</v>
      </c>
      <c r="R8" s="13" t="s">
        <v>15</v>
      </c>
    </row>
    <row r="9" spans="1:20" x14ac:dyDescent="0.25">
      <c r="A9" s="14" t="s">
        <v>4</v>
      </c>
      <c r="B9" s="19"/>
      <c r="C9" s="20"/>
      <c r="D9" t="str">
        <f>IF(B9="","",IF(C9="","Fout: vul type in",IF(OR(C9="gelijkvloers",C9="Dalend",C9="Stijgend"),(ROUNDDOWN(B9/60,0)*60)/IF(C9="Gelijkvloers",1,IF(C9="Dalend",1.25,IF(C9="Stijgend",2))),"")))</f>
        <v/>
      </c>
      <c r="F9" s="14" t="s">
        <v>4</v>
      </c>
      <c r="G9" s="19"/>
      <c r="H9" s="20"/>
      <c r="I9" t="str">
        <f>IF(G9="","",IF(H9="","Fout: vul type in",IF(OR(H9="gelijkvloers",H9="Dalend",H9="Stijgend"),(ROUNDDOWN(G9/60,0)*60)/IF(H9="Gelijkvloers",1,IF(H9="Dalend",1.25,IF(H9="Stijgend",2))),"")))</f>
        <v/>
      </c>
      <c r="K9" s="14" t="s">
        <v>4</v>
      </c>
      <c r="L9" s="19"/>
      <c r="M9" s="20"/>
      <c r="N9" t="str">
        <f>IF(L9="","",IF(M9="","Fout: vul type in",IF(OR(M9="gelijkvloers",M9="Dalend",M9="Stijgend"),(ROUNDDOWN(L9/60,0)*60)/IF(M9="Gelijkvloers",1,IF(M9="Dalend",1.25,IF(M9="Stijgend",2))),"")))</f>
        <v/>
      </c>
      <c r="P9" s="14" t="s">
        <v>4</v>
      </c>
      <c r="Q9" s="19"/>
      <c r="R9" s="20"/>
      <c r="S9" t="str">
        <f>IF(Q9="","",IF(R9="","Fout: vul type in",IF(OR(R9="gelijkvloers",R9="Dalend",R9="Stijgend"),(ROUNDDOWN(Q9/60,0)*60)/IF(R9="Gelijkvloers",1,IF(R9="Dalend",1.25,IF(R9="Stijgend",2))),"")))</f>
        <v/>
      </c>
    </row>
    <row r="10" spans="1:20" x14ac:dyDescent="0.25">
      <c r="A10" s="14" t="s">
        <v>5</v>
      </c>
      <c r="B10" s="19"/>
      <c r="C10" s="20"/>
      <c r="D10" t="str">
        <f t="shared" ref="D10:D18" si="0">IF(B10="","",IF(C10="","Fout: vul type in",IF(OR(C10="gelijkvloers",C10="Dalend",C10="Stijgend"),(ROUNDDOWN(B10/60,0)*60)/IF(C10="Gelijkvloers",1,IF(C10="Dalend",1.25,IF(C10="Stijgend",2))),"")))</f>
        <v/>
      </c>
      <c r="F10" s="14" t="s">
        <v>5</v>
      </c>
      <c r="G10" s="19"/>
      <c r="H10" s="20"/>
      <c r="I10" t="str">
        <f t="shared" ref="I10:I18" si="1">IF(G10="","",IF(H10="","Fout: vul type in",IF(OR(H10="gelijkvloers",H10="Dalend",H10="Stijgend"),(ROUNDDOWN(G10/60,0)*60)/IF(H10="Gelijkvloers",1,IF(H10="Dalend",1.25,IF(H10="Stijgend",2))),"")))</f>
        <v/>
      </c>
      <c r="K10" s="14" t="s">
        <v>5</v>
      </c>
      <c r="L10" s="19"/>
      <c r="M10" s="20"/>
      <c r="N10" t="str">
        <f t="shared" ref="N10:N18" si="2">IF(L10="","",IF(M10="","Fout: vul type in",IF(OR(M10="gelijkvloers",M10="Dalend",M10="Stijgend"),(ROUNDDOWN(L10/60,0)*60)/IF(M10="Gelijkvloers",1,IF(M10="Dalend",1.25,IF(M10="Stijgend",2))),"")))</f>
        <v/>
      </c>
      <c r="P10" s="14" t="s">
        <v>5</v>
      </c>
      <c r="Q10" s="19"/>
      <c r="R10" s="20"/>
      <c r="S10" t="str">
        <f t="shared" ref="S10:S18" si="3">IF(Q10="","",IF(R10="","Fout: vul type in",IF(OR(R10="gelijkvloers",R10="Dalend",R10="Stijgend"),(ROUNDDOWN(Q10/60,0)*60)/IF(R10="Gelijkvloers",1,IF(R10="Dalend",1.25,IF(R10="Stijgend",2))),"")))</f>
        <v/>
      </c>
    </row>
    <row r="11" spans="1:20" x14ac:dyDescent="0.25">
      <c r="A11" s="14" t="s">
        <v>6</v>
      </c>
      <c r="B11" s="19"/>
      <c r="C11" s="20"/>
      <c r="D11" t="str">
        <f t="shared" si="0"/>
        <v/>
      </c>
      <c r="F11" s="14" t="s">
        <v>6</v>
      </c>
      <c r="G11" s="19"/>
      <c r="H11" s="20"/>
      <c r="I11" t="str">
        <f t="shared" si="1"/>
        <v/>
      </c>
      <c r="K11" s="14" t="s">
        <v>6</v>
      </c>
      <c r="L11" s="19"/>
      <c r="M11" s="20"/>
      <c r="N11" t="str">
        <f t="shared" si="2"/>
        <v/>
      </c>
      <c r="P11" s="14" t="s">
        <v>6</v>
      </c>
      <c r="Q11" s="19"/>
      <c r="R11" s="20"/>
      <c r="S11" t="str">
        <f t="shared" si="3"/>
        <v/>
      </c>
    </row>
    <row r="12" spans="1:20" x14ac:dyDescent="0.25">
      <c r="A12" s="14" t="s">
        <v>7</v>
      </c>
      <c r="B12" s="19"/>
      <c r="C12" s="20"/>
      <c r="D12" t="str">
        <f t="shared" si="0"/>
        <v/>
      </c>
      <c r="F12" s="14" t="s">
        <v>7</v>
      </c>
      <c r="G12" s="19"/>
      <c r="H12" s="20"/>
      <c r="I12" t="str">
        <f t="shared" si="1"/>
        <v/>
      </c>
      <c r="K12" s="14" t="s">
        <v>7</v>
      </c>
      <c r="L12" s="19"/>
      <c r="M12" s="20"/>
      <c r="N12" t="str">
        <f t="shared" si="2"/>
        <v/>
      </c>
      <c r="P12" s="14" t="s">
        <v>7</v>
      </c>
      <c r="Q12" s="19"/>
      <c r="R12" s="20"/>
      <c r="S12" t="str">
        <f t="shared" si="3"/>
        <v/>
      </c>
    </row>
    <row r="13" spans="1:20" x14ac:dyDescent="0.25">
      <c r="A13" s="14" t="s">
        <v>8</v>
      </c>
      <c r="B13" s="19"/>
      <c r="C13" s="20"/>
      <c r="D13" t="str">
        <f t="shared" si="0"/>
        <v/>
      </c>
      <c r="F13" s="14" t="s">
        <v>8</v>
      </c>
      <c r="G13" s="19"/>
      <c r="H13" s="20"/>
      <c r="I13" t="str">
        <f t="shared" si="1"/>
        <v/>
      </c>
      <c r="K13" s="14" t="s">
        <v>8</v>
      </c>
      <c r="L13" s="19"/>
      <c r="M13" s="20"/>
      <c r="N13" t="str">
        <f t="shared" si="2"/>
        <v/>
      </c>
      <c r="P13" s="14" t="s">
        <v>8</v>
      </c>
      <c r="Q13" s="19"/>
      <c r="R13" s="20"/>
      <c r="S13" t="str">
        <f t="shared" si="3"/>
        <v/>
      </c>
    </row>
    <row r="14" spans="1:20" x14ac:dyDescent="0.25">
      <c r="A14" s="14" t="s">
        <v>9</v>
      </c>
      <c r="B14" s="19"/>
      <c r="C14" s="20"/>
      <c r="D14" t="str">
        <f t="shared" si="0"/>
        <v/>
      </c>
      <c r="F14" s="14" t="s">
        <v>9</v>
      </c>
      <c r="G14" s="19"/>
      <c r="H14" s="20"/>
      <c r="I14" t="str">
        <f t="shared" si="1"/>
        <v/>
      </c>
      <c r="K14" s="14" t="s">
        <v>9</v>
      </c>
      <c r="L14" s="19"/>
      <c r="M14" s="20"/>
      <c r="N14" t="str">
        <f t="shared" si="2"/>
        <v/>
      </c>
      <c r="P14" s="14" t="s">
        <v>9</v>
      </c>
      <c r="Q14" s="19"/>
      <c r="R14" s="20"/>
      <c r="S14" t="str">
        <f t="shared" si="3"/>
        <v/>
      </c>
    </row>
    <row r="15" spans="1:20" x14ac:dyDescent="0.25">
      <c r="A15" s="14" t="s">
        <v>10</v>
      </c>
      <c r="B15" s="19"/>
      <c r="C15" s="20"/>
      <c r="D15" t="str">
        <f t="shared" si="0"/>
        <v/>
      </c>
      <c r="F15" s="14" t="s">
        <v>10</v>
      </c>
      <c r="G15" s="19"/>
      <c r="H15" s="20"/>
      <c r="I15" t="str">
        <f t="shared" si="1"/>
        <v/>
      </c>
      <c r="K15" s="14" t="s">
        <v>10</v>
      </c>
      <c r="L15" s="19"/>
      <c r="M15" s="20"/>
      <c r="N15" t="str">
        <f t="shared" si="2"/>
        <v/>
      </c>
      <c r="P15" s="14" t="s">
        <v>10</v>
      </c>
      <c r="Q15" s="19"/>
      <c r="R15" s="20"/>
      <c r="S15" t="str">
        <f t="shared" si="3"/>
        <v/>
      </c>
    </row>
    <row r="16" spans="1:20" x14ac:dyDescent="0.25">
      <c r="A16" s="14" t="s">
        <v>11</v>
      </c>
      <c r="B16" s="19"/>
      <c r="C16" s="20"/>
      <c r="D16" t="str">
        <f t="shared" si="0"/>
        <v/>
      </c>
      <c r="F16" s="14" t="s">
        <v>11</v>
      </c>
      <c r="G16" s="19"/>
      <c r="H16" s="20"/>
      <c r="I16" t="str">
        <f t="shared" si="1"/>
        <v/>
      </c>
      <c r="K16" s="14" t="s">
        <v>11</v>
      </c>
      <c r="L16" s="19"/>
      <c r="M16" s="20"/>
      <c r="N16" t="str">
        <f t="shared" si="2"/>
        <v/>
      </c>
      <c r="P16" s="14" t="s">
        <v>11</v>
      </c>
      <c r="Q16" s="19"/>
      <c r="R16" s="20"/>
      <c r="S16" t="str">
        <f t="shared" si="3"/>
        <v/>
      </c>
    </row>
    <row r="17" spans="1:19" x14ac:dyDescent="0.25">
      <c r="A17" s="14" t="s">
        <v>12</v>
      </c>
      <c r="B17" s="19"/>
      <c r="C17" s="20"/>
      <c r="D17" t="str">
        <f t="shared" si="0"/>
        <v/>
      </c>
      <c r="F17" s="14" t="s">
        <v>12</v>
      </c>
      <c r="G17" s="19"/>
      <c r="H17" s="20"/>
      <c r="I17" t="str">
        <f t="shared" si="1"/>
        <v/>
      </c>
      <c r="K17" s="14" t="s">
        <v>12</v>
      </c>
      <c r="L17" s="19"/>
      <c r="M17" s="20"/>
      <c r="N17" t="str">
        <f t="shared" si="2"/>
        <v/>
      </c>
      <c r="P17" s="14" t="s">
        <v>12</v>
      </c>
      <c r="Q17" s="19"/>
      <c r="R17" s="20"/>
      <c r="S17" t="str">
        <f t="shared" si="3"/>
        <v/>
      </c>
    </row>
    <row r="18" spans="1:19" x14ac:dyDescent="0.25">
      <c r="A18" s="14" t="s">
        <v>13</v>
      </c>
      <c r="B18" s="19"/>
      <c r="C18" s="20"/>
      <c r="D18" t="str">
        <f t="shared" si="0"/>
        <v/>
      </c>
      <c r="F18" s="14" t="s">
        <v>13</v>
      </c>
      <c r="G18" s="19"/>
      <c r="H18" s="20"/>
      <c r="I18" t="str">
        <f t="shared" si="1"/>
        <v/>
      </c>
      <c r="K18" s="14" t="s">
        <v>13</v>
      </c>
      <c r="L18" s="19"/>
      <c r="M18" s="20"/>
      <c r="N18" t="str">
        <f t="shared" si="2"/>
        <v/>
      </c>
      <c r="P18" s="14" t="s">
        <v>13</v>
      </c>
      <c r="Q18" s="19"/>
      <c r="R18" s="20"/>
      <c r="S18" t="str">
        <f t="shared" si="3"/>
        <v/>
      </c>
    </row>
    <row r="19" spans="1:19" hidden="1" x14ac:dyDescent="0.25">
      <c r="A19" s="8" t="s">
        <v>16</v>
      </c>
      <c r="B19" s="2" t="str" cm="1">
        <f t="array" ref="B19">IF(COUNT(B9:B18)&lt;&gt;B5,"",IF(SUMPRODUCT(--(D9:D18&lt;&gt;""),--NOT(ISNUMBER(D9:D18)))&gt;0,"",IF(COUNT(D9:D18)=0,"",ROUNDDOWN(SUM(D9:D18),0))))</f>
        <v/>
      </c>
      <c r="C19" s="4"/>
      <c r="F19" s="8" t="s">
        <v>16</v>
      </c>
      <c r="G19" s="2" t="str" cm="1">
        <f t="array" ref="G19">IF(COUNT(G9:G18)&lt;&gt;G5,"",IF(SUMPRODUCT(--(I9:I18&lt;&gt;""),--NOT(ISNUMBER(I9:I18)))&gt;0,"",IF(COUNT(I9:I18)=0,"",ROUNDDOWN(SUM(I9:I18),0))))</f>
        <v/>
      </c>
      <c r="H19" s="4"/>
      <c r="K19" s="8" t="s">
        <v>16</v>
      </c>
      <c r="L19" s="2" t="str" cm="1">
        <f t="array" ref="L19">IF(COUNT(L9:L18)&lt;&gt;L5,"",IF(SUMPRODUCT(--(N9:N18&lt;&gt;""),--NOT(ISNUMBER(N9:N18)))&gt;0,"",IF(COUNT(N9:N18)=0,"",ROUNDDOWN(SUM(N9:N18),0))))</f>
        <v/>
      </c>
      <c r="M19" s="4"/>
      <c r="P19" s="8" t="s">
        <v>16</v>
      </c>
      <c r="Q19" s="2" t="str" cm="1">
        <f t="array" ref="Q19">IF(COUNT(Q9:Q18)&lt;&gt;Q5,"",IF(SUMPRODUCT(--(S9:S18&lt;&gt;""),--NOT(ISNUMBER(S9:S18)))&gt;0,"",IF(COUNT(S9:S18)=0,"",ROUNDDOWN(SUM(S9:S18),0))))</f>
        <v/>
      </c>
      <c r="R19" s="4"/>
    </row>
    <row r="20" spans="1:19" x14ac:dyDescent="0.25">
      <c r="A20" s="9"/>
      <c r="B20" s="1"/>
      <c r="C20" s="6"/>
      <c r="F20" s="9"/>
      <c r="G20" s="1"/>
      <c r="H20" s="6"/>
      <c r="K20" s="9"/>
      <c r="L20" s="1"/>
      <c r="M20" s="6"/>
      <c r="P20" s="9"/>
      <c r="Q20" s="1"/>
      <c r="R20" s="6"/>
    </row>
    <row r="21" spans="1:19" x14ac:dyDescent="0.25">
      <c r="A21" s="12" t="s">
        <v>17</v>
      </c>
      <c r="B21" s="21"/>
      <c r="C21" s="6"/>
      <c r="F21" s="12" t="s">
        <v>17</v>
      </c>
      <c r="G21" s="21"/>
      <c r="H21" s="6"/>
      <c r="K21" s="12" t="s">
        <v>17</v>
      </c>
      <c r="L21" s="21"/>
      <c r="M21" s="6"/>
      <c r="P21" s="12" t="s">
        <v>17</v>
      </c>
      <c r="Q21" s="21"/>
      <c r="R21" s="6"/>
    </row>
    <row r="22" spans="1:19" x14ac:dyDescent="0.25">
      <c r="A22" s="12" t="s">
        <v>18</v>
      </c>
      <c r="B22" s="21"/>
      <c r="C22" s="6"/>
      <c r="F22" s="12" t="s">
        <v>18</v>
      </c>
      <c r="G22" s="21"/>
      <c r="H22" s="6"/>
      <c r="K22" s="12" t="s">
        <v>18</v>
      </c>
      <c r="L22" s="21"/>
      <c r="M22" s="6"/>
      <c r="P22" s="12" t="s">
        <v>18</v>
      </c>
      <c r="Q22" s="21"/>
      <c r="R22" s="6"/>
    </row>
    <row r="23" spans="1:19" x14ac:dyDescent="0.25">
      <c r="A23" s="12" t="s">
        <v>19</v>
      </c>
      <c r="B23" s="11" t="str">
        <f>IF(B21="","",B21-B22)</f>
        <v/>
      </c>
      <c r="C23" s="6"/>
      <c r="F23" s="12" t="s">
        <v>19</v>
      </c>
      <c r="G23" s="11" t="str">
        <f>IF(G21="","",G21-G22)</f>
        <v/>
      </c>
      <c r="H23" s="6"/>
      <c r="K23" s="12" t="s">
        <v>19</v>
      </c>
      <c r="L23" s="11" t="str">
        <f>IF(L21="","",L21-L22)</f>
        <v/>
      </c>
      <c r="M23" s="6"/>
      <c r="P23" s="12" t="s">
        <v>19</v>
      </c>
      <c r="Q23" s="11" t="str">
        <f>IF(Q21="","",Q21-Q22)</f>
        <v/>
      </c>
      <c r="R23" s="6"/>
    </row>
    <row r="24" spans="1:19" hidden="1" x14ac:dyDescent="0.25">
      <c r="A24" s="8" t="s">
        <v>20</v>
      </c>
      <c r="B24" s="2" t="str">
        <f>IF(B23="","",ROUNDDOWN(B23*2,0))</f>
        <v/>
      </c>
      <c r="C24" s="4"/>
      <c r="F24" s="8" t="s">
        <v>20</v>
      </c>
      <c r="G24" s="2" t="str">
        <f>IF(G23="","",ROUNDDOWN(G23*2,0))</f>
        <v/>
      </c>
      <c r="H24" s="4"/>
      <c r="K24" s="8" t="s">
        <v>20</v>
      </c>
      <c r="L24" s="2" t="str">
        <f>IF(L23="","",ROUNDDOWN(L23*2,0))</f>
        <v/>
      </c>
      <c r="M24" s="4"/>
      <c r="P24" s="8" t="s">
        <v>20</v>
      </c>
      <c r="Q24" s="2" t="str">
        <f>IF(Q23="","",ROUNDDOWN(Q23*2,0))</f>
        <v/>
      </c>
      <c r="R24" s="4"/>
    </row>
    <row r="25" spans="1:19" ht="15.75" thickBot="1" x14ac:dyDescent="0.3">
      <c r="A25" s="9"/>
      <c r="B25" s="1"/>
      <c r="C25" s="6"/>
      <c r="F25" s="9"/>
      <c r="G25" s="1"/>
      <c r="H25" s="6"/>
      <c r="K25" s="9"/>
      <c r="L25" s="1"/>
      <c r="M25" s="6"/>
      <c r="P25" s="9"/>
      <c r="Q25" s="1"/>
      <c r="R25" s="6"/>
    </row>
    <row r="26" spans="1:19" ht="15.75" thickBot="1" x14ac:dyDescent="0.3">
      <c r="A26" s="15" t="s">
        <v>25</v>
      </c>
      <c r="B26" s="17" t="str">
        <f>IF(COUNT(B6,B19,B24)=0,"",IF(COUNT(B6,B19,B24)&lt;3,"Vul Alles in",MIN(B6,B19,B24)))</f>
        <v/>
      </c>
      <c r="C26" s="10"/>
      <c r="F26" s="15" t="s">
        <v>25</v>
      </c>
      <c r="G26" s="17" t="str">
        <f>IF(COUNT(G6,G19,G24)=0,"",IF(COUNT(G6,G19,G24)&lt;3,"Vul Alles in",MIN(G6,G19,G24)))</f>
        <v/>
      </c>
      <c r="H26" s="10"/>
      <c r="K26" s="15" t="s">
        <v>25</v>
      </c>
      <c r="L26" s="17" t="str">
        <f>IF(COUNT(L6,L19,L24)=0,"",IF(COUNT(L6,L19,L24)&lt;3,"Vul Alles in",MIN(L6,L19,L24)))</f>
        <v/>
      </c>
      <c r="M26" s="10"/>
      <c r="P26" s="15" t="s">
        <v>25</v>
      </c>
      <c r="Q26" s="17" t="str">
        <f>IF(COUNT(Q6,Q19,Q24)=0,"",IF(COUNT(Q6,Q19,Q24)&lt;3,"Vul Alles in",MIN(Q6,Q19,Q24)))</f>
        <v/>
      </c>
      <c r="R26" s="10"/>
    </row>
    <row r="27" spans="1:19" ht="15.75" thickBot="1" x14ac:dyDescent="0.3"/>
    <row r="28" spans="1:19" x14ac:dyDescent="0.25">
      <c r="A28" s="23" t="s">
        <v>1</v>
      </c>
      <c r="B28" s="24"/>
      <c r="C28" s="25"/>
      <c r="F28" s="23" t="s">
        <v>1</v>
      </c>
      <c r="G28" s="24"/>
      <c r="H28" s="25"/>
      <c r="K28" s="23" t="s">
        <v>1</v>
      </c>
      <c r="L28" s="24"/>
      <c r="M28" s="25"/>
      <c r="P28" s="23" t="s">
        <v>1</v>
      </c>
      <c r="Q28" s="24"/>
      <c r="R28" s="25"/>
    </row>
    <row r="29" spans="1:19" x14ac:dyDescent="0.25">
      <c r="A29" s="5"/>
      <c r="B29" s="1"/>
      <c r="C29" s="6"/>
      <c r="F29" s="5"/>
      <c r="G29" s="1"/>
      <c r="H29" s="6"/>
      <c r="K29" s="5"/>
      <c r="L29" s="1"/>
      <c r="M29" s="6"/>
      <c r="P29" s="5"/>
      <c r="Q29" s="1"/>
      <c r="R29" s="6"/>
    </row>
    <row r="30" spans="1:19" x14ac:dyDescent="0.25">
      <c r="A30" s="12" t="s">
        <v>2</v>
      </c>
      <c r="B30" s="18"/>
      <c r="C30" s="6"/>
      <c r="F30" s="12" t="s">
        <v>2</v>
      </c>
      <c r="G30" s="18"/>
      <c r="H30" s="6"/>
      <c r="K30" s="12" t="s">
        <v>2</v>
      </c>
      <c r="L30" s="18"/>
      <c r="M30" s="6"/>
      <c r="P30" s="12" t="s">
        <v>2</v>
      </c>
      <c r="Q30" s="18"/>
      <c r="R30" s="6"/>
    </row>
    <row r="31" spans="1:19" hidden="1" x14ac:dyDescent="0.25">
      <c r="A31" s="7" t="s">
        <v>3</v>
      </c>
      <c r="B31" s="2" t="str">
        <f>IF(B30="","",IF(B30=0,0, IF(B30=1,49,IF(B30=2,499,(B30-2)*1000))))</f>
        <v/>
      </c>
      <c r="C31" s="4"/>
      <c r="F31" s="7" t="s">
        <v>3</v>
      </c>
      <c r="G31" s="2" t="str">
        <f>IF(G30="","",IF(G30=0,0, IF(G30=1,49,IF(G30=2,499,(G30-2)*1000))))</f>
        <v/>
      </c>
      <c r="H31" s="4"/>
      <c r="K31" s="7" t="s">
        <v>3</v>
      </c>
      <c r="L31" s="2" t="str">
        <f>IF(L30="","",IF(L30=0,0, IF(L30=1,49,IF(L30=2,499,(L30-2)*1000))))</f>
        <v/>
      </c>
      <c r="M31" s="4"/>
      <c r="P31" s="7" t="s">
        <v>3</v>
      </c>
      <c r="Q31" s="2" t="str">
        <f>IF(Q30="","",IF(Q30=0,0, IF(Q30=1,49,IF(Q30=2,499,(Q30-2)*1000))))</f>
        <v/>
      </c>
      <c r="R31" s="4"/>
    </row>
    <row r="32" spans="1:19" x14ac:dyDescent="0.25">
      <c r="A32" s="5"/>
      <c r="B32" s="1"/>
      <c r="C32" s="6"/>
      <c r="F32" s="5"/>
      <c r="G32" s="1"/>
      <c r="H32" s="6"/>
      <c r="K32" s="5"/>
      <c r="L32" s="1"/>
      <c r="M32" s="6"/>
      <c r="P32" s="5"/>
      <c r="Q32" s="1"/>
      <c r="R32" s="6"/>
    </row>
    <row r="33" spans="1:19" x14ac:dyDescent="0.25">
      <c r="A33" s="5"/>
      <c r="B33" s="16" t="s">
        <v>14</v>
      </c>
      <c r="C33" s="13" t="s">
        <v>15</v>
      </c>
      <c r="F33" s="5"/>
      <c r="G33" s="16" t="s">
        <v>14</v>
      </c>
      <c r="H33" s="13" t="s">
        <v>15</v>
      </c>
      <c r="K33" s="5"/>
      <c r="L33" s="16" t="s">
        <v>14</v>
      </c>
      <c r="M33" s="13" t="s">
        <v>15</v>
      </c>
      <c r="P33" s="5"/>
      <c r="Q33" s="16" t="s">
        <v>14</v>
      </c>
      <c r="R33" s="13" t="s">
        <v>15</v>
      </c>
    </row>
    <row r="34" spans="1:19" x14ac:dyDescent="0.25">
      <c r="A34" s="14" t="s">
        <v>4</v>
      </c>
      <c r="B34" s="19"/>
      <c r="C34" s="20"/>
      <c r="D34" t="str">
        <f>IF(B34="","",IF(C34="","Fout: vul type in",IF(OR(C34="gelijkvloers",C34="Dalend",C34="Stijgend"),(ROUNDDOWN(B34/60,0)*60)/IF(C34="Gelijkvloers",1,IF(C34="Dalend",1.25,IF(C34="Stijgend",2))),"")))</f>
        <v/>
      </c>
      <c r="F34" s="14" t="s">
        <v>4</v>
      </c>
      <c r="G34" s="19"/>
      <c r="H34" s="20"/>
      <c r="I34" t="str">
        <f>IF(G34="","",IF(H34="","Fout: vul type in",IF(OR(H34="gelijkvloers",H34="Dalend",H34="Stijgend"),(ROUNDDOWN(G34/60,0)*60)/IF(H34="Gelijkvloers",1,IF(H34="Dalend",1.25,IF(H34="Stijgend",2))),"")))</f>
        <v/>
      </c>
      <c r="K34" s="14" t="s">
        <v>4</v>
      </c>
      <c r="L34" s="19"/>
      <c r="M34" s="20"/>
      <c r="N34" t="str">
        <f>IF(L34="","",IF(M34="","Fout: vul type in",IF(OR(M34="gelijkvloers",M34="Dalend",M34="Stijgend"),(ROUNDDOWN(L34/60,0)*60)/IF(M34="Gelijkvloers",1,IF(M34="Dalend",1.25,IF(M34="Stijgend",2))),"")))</f>
        <v/>
      </c>
      <c r="P34" s="14" t="s">
        <v>4</v>
      </c>
      <c r="Q34" s="19"/>
      <c r="R34" s="20"/>
      <c r="S34" t="str">
        <f>IF(Q34="","",IF(R34="","Fout: vul type in",IF(OR(R34="gelijkvloers",R34="Dalend",R34="Stijgend"),(ROUNDDOWN(Q34/60,0)*60)/IF(R34="Gelijkvloers",1,IF(R34="Dalend",1.25,IF(R34="Stijgend",2))),"")))</f>
        <v/>
      </c>
    </row>
    <row r="35" spans="1:19" x14ac:dyDescent="0.25">
      <c r="A35" s="14" t="s">
        <v>5</v>
      </c>
      <c r="B35" s="19"/>
      <c r="C35" s="20"/>
      <c r="D35" t="str">
        <f t="shared" ref="D35:D43" si="4">IF(B35="","",IF(C35="","Fout: vul type in",IF(OR(C35="gelijkvloers",C35="Dalend",C35="Stijgend"),(ROUNDDOWN(B35/60,0)*60)/IF(C35="Gelijkvloers",1,IF(C35="Dalend",1.25,IF(C35="Stijgend",2))),"")))</f>
        <v/>
      </c>
      <c r="F35" s="14" t="s">
        <v>5</v>
      </c>
      <c r="G35" s="19"/>
      <c r="H35" s="20"/>
      <c r="I35" t="str">
        <f t="shared" ref="I35:I43" si="5">IF(G35="","",IF(H35="","Fout: vul type in",IF(OR(H35="gelijkvloers",H35="Dalend",H35="Stijgend"),(ROUNDDOWN(G35/60,0)*60)/IF(H35="Gelijkvloers",1,IF(H35="Dalend",1.25,IF(H35="Stijgend",2))),"")))</f>
        <v/>
      </c>
      <c r="K35" s="14" t="s">
        <v>5</v>
      </c>
      <c r="L35" s="19"/>
      <c r="M35" s="20"/>
      <c r="N35" t="str">
        <f t="shared" ref="N35:N43" si="6">IF(L35="","",IF(M35="","Fout: vul type in",IF(OR(M35="gelijkvloers",M35="Dalend",M35="Stijgend"),(ROUNDDOWN(L35/60,0)*60)/IF(M35="Gelijkvloers",1,IF(M35="Dalend",1.25,IF(M35="Stijgend",2))),"")))</f>
        <v/>
      </c>
      <c r="P35" s="14" t="s">
        <v>5</v>
      </c>
      <c r="Q35" s="19"/>
      <c r="R35" s="20"/>
      <c r="S35" t="str">
        <f t="shared" ref="S35:S43" si="7">IF(Q35="","",IF(R35="","Fout: vul type in",IF(OR(R35="gelijkvloers",R35="Dalend",R35="Stijgend"),(ROUNDDOWN(Q35/60,0)*60)/IF(R35="Gelijkvloers",1,IF(R35="Dalend",1.25,IF(R35="Stijgend",2))),"")))</f>
        <v/>
      </c>
    </row>
    <row r="36" spans="1:19" x14ac:dyDescent="0.25">
      <c r="A36" s="14" t="s">
        <v>6</v>
      </c>
      <c r="B36" s="19"/>
      <c r="C36" s="20"/>
      <c r="D36" t="str">
        <f t="shared" si="4"/>
        <v/>
      </c>
      <c r="F36" s="14" t="s">
        <v>6</v>
      </c>
      <c r="G36" s="19"/>
      <c r="H36" s="20"/>
      <c r="I36" t="str">
        <f t="shared" si="5"/>
        <v/>
      </c>
      <c r="K36" s="14" t="s">
        <v>6</v>
      </c>
      <c r="L36" s="19"/>
      <c r="M36" s="20"/>
      <c r="N36" t="str">
        <f t="shared" si="6"/>
        <v/>
      </c>
      <c r="P36" s="14" t="s">
        <v>6</v>
      </c>
      <c r="Q36" s="19"/>
      <c r="R36" s="20"/>
      <c r="S36" t="str">
        <f t="shared" si="7"/>
        <v/>
      </c>
    </row>
    <row r="37" spans="1:19" x14ac:dyDescent="0.25">
      <c r="A37" s="14" t="s">
        <v>7</v>
      </c>
      <c r="B37" s="19"/>
      <c r="C37" s="20"/>
      <c r="D37" t="str">
        <f t="shared" si="4"/>
        <v/>
      </c>
      <c r="F37" s="14" t="s">
        <v>7</v>
      </c>
      <c r="G37" s="19"/>
      <c r="H37" s="20"/>
      <c r="I37" t="str">
        <f t="shared" si="5"/>
        <v/>
      </c>
      <c r="K37" s="14" t="s">
        <v>7</v>
      </c>
      <c r="L37" s="19"/>
      <c r="M37" s="20"/>
      <c r="N37" t="str">
        <f t="shared" si="6"/>
        <v/>
      </c>
      <c r="P37" s="14" t="s">
        <v>7</v>
      </c>
      <c r="Q37" s="19"/>
      <c r="R37" s="20"/>
      <c r="S37" t="str">
        <f t="shared" si="7"/>
        <v/>
      </c>
    </row>
    <row r="38" spans="1:19" x14ac:dyDescent="0.25">
      <c r="A38" s="14" t="s">
        <v>8</v>
      </c>
      <c r="B38" s="19"/>
      <c r="C38" s="20"/>
      <c r="D38" t="str">
        <f t="shared" si="4"/>
        <v/>
      </c>
      <c r="F38" s="14" t="s">
        <v>8</v>
      </c>
      <c r="G38" s="19"/>
      <c r="H38" s="20"/>
      <c r="I38" t="str">
        <f t="shared" si="5"/>
        <v/>
      </c>
      <c r="K38" s="14" t="s">
        <v>8</v>
      </c>
      <c r="L38" s="19"/>
      <c r="M38" s="20"/>
      <c r="N38" t="str">
        <f t="shared" si="6"/>
        <v/>
      </c>
      <c r="P38" s="14" t="s">
        <v>8</v>
      </c>
      <c r="Q38" s="19"/>
      <c r="R38" s="20"/>
      <c r="S38" t="str">
        <f t="shared" si="7"/>
        <v/>
      </c>
    </row>
    <row r="39" spans="1:19" x14ac:dyDescent="0.25">
      <c r="A39" s="14" t="s">
        <v>9</v>
      </c>
      <c r="B39" s="19"/>
      <c r="C39" s="20"/>
      <c r="D39" t="str">
        <f t="shared" si="4"/>
        <v/>
      </c>
      <c r="F39" s="14" t="s">
        <v>9</v>
      </c>
      <c r="G39" s="19"/>
      <c r="H39" s="20"/>
      <c r="I39" t="str">
        <f t="shared" si="5"/>
        <v/>
      </c>
      <c r="K39" s="14" t="s">
        <v>9</v>
      </c>
      <c r="L39" s="19"/>
      <c r="M39" s="20"/>
      <c r="N39" t="str">
        <f t="shared" si="6"/>
        <v/>
      </c>
      <c r="P39" s="14" t="s">
        <v>9</v>
      </c>
      <c r="Q39" s="19"/>
      <c r="R39" s="20"/>
      <c r="S39" t="str">
        <f t="shared" si="7"/>
        <v/>
      </c>
    </row>
    <row r="40" spans="1:19" x14ac:dyDescent="0.25">
      <c r="A40" s="14" t="s">
        <v>10</v>
      </c>
      <c r="B40" s="19"/>
      <c r="C40" s="20"/>
      <c r="D40" t="str">
        <f t="shared" si="4"/>
        <v/>
      </c>
      <c r="F40" s="14" t="s">
        <v>10</v>
      </c>
      <c r="G40" s="19"/>
      <c r="H40" s="20"/>
      <c r="I40" t="str">
        <f t="shared" si="5"/>
        <v/>
      </c>
      <c r="K40" s="14" t="s">
        <v>10</v>
      </c>
      <c r="L40" s="19"/>
      <c r="M40" s="20"/>
      <c r="N40" t="str">
        <f t="shared" si="6"/>
        <v/>
      </c>
      <c r="P40" s="14" t="s">
        <v>10</v>
      </c>
      <c r="Q40" s="19"/>
      <c r="R40" s="20"/>
      <c r="S40" t="str">
        <f t="shared" si="7"/>
        <v/>
      </c>
    </row>
    <row r="41" spans="1:19" x14ac:dyDescent="0.25">
      <c r="A41" s="14" t="s">
        <v>11</v>
      </c>
      <c r="B41" s="19"/>
      <c r="C41" s="20"/>
      <c r="D41" t="str">
        <f t="shared" si="4"/>
        <v/>
      </c>
      <c r="F41" s="14" t="s">
        <v>11</v>
      </c>
      <c r="G41" s="19"/>
      <c r="H41" s="20"/>
      <c r="I41" t="str">
        <f t="shared" si="5"/>
        <v/>
      </c>
      <c r="K41" s="14" t="s">
        <v>11</v>
      </c>
      <c r="L41" s="19"/>
      <c r="M41" s="20"/>
      <c r="N41" t="str">
        <f t="shared" si="6"/>
        <v/>
      </c>
      <c r="P41" s="14" t="s">
        <v>11</v>
      </c>
      <c r="Q41" s="19"/>
      <c r="R41" s="20"/>
      <c r="S41" t="str">
        <f t="shared" si="7"/>
        <v/>
      </c>
    </row>
    <row r="42" spans="1:19" x14ac:dyDescent="0.25">
      <c r="A42" s="14" t="s">
        <v>12</v>
      </c>
      <c r="B42" s="19"/>
      <c r="C42" s="20"/>
      <c r="D42" t="str">
        <f t="shared" si="4"/>
        <v/>
      </c>
      <c r="F42" s="14" t="s">
        <v>12</v>
      </c>
      <c r="G42" s="19"/>
      <c r="H42" s="20"/>
      <c r="I42" t="str">
        <f t="shared" si="5"/>
        <v/>
      </c>
      <c r="K42" s="14" t="s">
        <v>12</v>
      </c>
      <c r="L42" s="19"/>
      <c r="M42" s="20"/>
      <c r="N42" t="str">
        <f t="shared" si="6"/>
        <v/>
      </c>
      <c r="P42" s="14" t="s">
        <v>12</v>
      </c>
      <c r="Q42" s="19"/>
      <c r="R42" s="20"/>
      <c r="S42" t="str">
        <f t="shared" si="7"/>
        <v/>
      </c>
    </row>
    <row r="43" spans="1:19" x14ac:dyDescent="0.25">
      <c r="A43" s="14" t="s">
        <v>13</v>
      </c>
      <c r="B43" s="19"/>
      <c r="C43" s="20"/>
      <c r="D43" t="str">
        <f t="shared" si="4"/>
        <v/>
      </c>
      <c r="F43" s="14" t="s">
        <v>13</v>
      </c>
      <c r="G43" s="19"/>
      <c r="H43" s="20"/>
      <c r="I43" t="str">
        <f t="shared" si="5"/>
        <v/>
      </c>
      <c r="K43" s="14" t="s">
        <v>13</v>
      </c>
      <c r="L43" s="19"/>
      <c r="M43" s="20"/>
      <c r="N43" t="str">
        <f t="shared" si="6"/>
        <v/>
      </c>
      <c r="P43" s="14" t="s">
        <v>13</v>
      </c>
      <c r="Q43" s="19"/>
      <c r="R43" s="20"/>
      <c r="S43" t="str">
        <f t="shared" si="7"/>
        <v/>
      </c>
    </row>
    <row r="44" spans="1:19" hidden="1" x14ac:dyDescent="0.25">
      <c r="A44" s="8" t="s">
        <v>16</v>
      </c>
      <c r="B44" s="2" t="str" cm="1">
        <f t="array" ref="B44">IF(COUNT(B34:B43)&lt;&gt;B30,"",IF(SUMPRODUCT(--(D34:D43&lt;&gt;""),--NOT(ISNUMBER(D34:D43)))&gt;0,"",IF(COUNT(D34:D43)=0,"",ROUNDDOWN(SUM(D34:D43),0))))</f>
        <v/>
      </c>
      <c r="C44" s="4"/>
      <c r="F44" s="8" t="s">
        <v>16</v>
      </c>
      <c r="G44" s="2" t="str" cm="1">
        <f t="array" ref="G44">IF(COUNT(G34:G43)&lt;&gt;G30,"",IF(SUMPRODUCT(--(I34:I43&lt;&gt;""),--NOT(ISNUMBER(I34:I43)))&gt;0,"",IF(COUNT(I34:I43)=0,"",ROUNDDOWN(SUM(I34:I43),0))))</f>
        <v/>
      </c>
      <c r="H44" s="4"/>
      <c r="K44" s="8" t="s">
        <v>16</v>
      </c>
      <c r="L44" s="2" t="str" cm="1">
        <f t="array" ref="L44">IF(COUNT(L34:L43)&lt;&gt;L30,"",IF(SUMPRODUCT(--(N34:N43&lt;&gt;""),--NOT(ISNUMBER(N34:N43)))&gt;0,"",IF(COUNT(N34:N43)=0,"",ROUNDDOWN(SUM(N34:N43),0))))</f>
        <v/>
      </c>
      <c r="M44" s="4"/>
      <c r="P44" s="8" t="s">
        <v>16</v>
      </c>
      <c r="Q44" s="2" t="str" cm="1">
        <f t="array" ref="Q44">IF(COUNT(Q34:Q43)&lt;&gt;Q30,"",IF(SUMPRODUCT(--(S34:S43&lt;&gt;""),--NOT(ISNUMBER(S34:S43)))&gt;0,"",IF(COUNT(S34:S43)=0,"",ROUNDDOWN(SUM(S34:S43),0))))</f>
        <v/>
      </c>
      <c r="R44" s="4"/>
    </row>
    <row r="45" spans="1:19" x14ac:dyDescent="0.25">
      <c r="A45" s="9"/>
      <c r="B45" s="1"/>
      <c r="C45" s="6"/>
      <c r="F45" s="9"/>
      <c r="G45" s="1"/>
      <c r="H45" s="6"/>
      <c r="K45" s="9"/>
      <c r="L45" s="1"/>
      <c r="M45" s="6"/>
      <c r="P45" s="9"/>
      <c r="Q45" s="1"/>
      <c r="R45" s="6"/>
    </row>
    <row r="46" spans="1:19" x14ac:dyDescent="0.25">
      <c r="A46" s="12" t="s">
        <v>17</v>
      </c>
      <c r="B46" s="21"/>
      <c r="C46" s="6"/>
      <c r="F46" s="12" t="s">
        <v>17</v>
      </c>
      <c r="G46" s="21"/>
      <c r="H46" s="6"/>
      <c r="K46" s="12" t="s">
        <v>17</v>
      </c>
      <c r="L46" s="21"/>
      <c r="M46" s="6"/>
      <c r="P46" s="12" t="s">
        <v>17</v>
      </c>
      <c r="Q46" s="21"/>
      <c r="R46" s="6"/>
    </row>
    <row r="47" spans="1:19" x14ac:dyDescent="0.25">
      <c r="A47" s="12" t="s">
        <v>18</v>
      </c>
      <c r="B47" s="21"/>
      <c r="C47" s="6"/>
      <c r="F47" s="12" t="s">
        <v>18</v>
      </c>
      <c r="G47" s="21"/>
      <c r="H47" s="6"/>
      <c r="K47" s="12" t="s">
        <v>18</v>
      </c>
      <c r="L47" s="21"/>
      <c r="M47" s="6"/>
      <c r="P47" s="12" t="s">
        <v>18</v>
      </c>
      <c r="Q47" s="21"/>
      <c r="R47" s="6"/>
    </row>
    <row r="48" spans="1:19" x14ac:dyDescent="0.25">
      <c r="A48" s="12" t="s">
        <v>19</v>
      </c>
      <c r="B48" s="11" t="str">
        <f>IF(B46="","",B46-B47)</f>
        <v/>
      </c>
      <c r="C48" s="6"/>
      <c r="F48" s="12" t="s">
        <v>19</v>
      </c>
      <c r="G48" s="11" t="str">
        <f>IF(G46="","",G46-G47)</f>
        <v/>
      </c>
      <c r="H48" s="6"/>
      <c r="K48" s="12" t="s">
        <v>19</v>
      </c>
      <c r="L48" s="11" t="str">
        <f>IF(L46="","",L46-L47)</f>
        <v/>
      </c>
      <c r="M48" s="6"/>
      <c r="P48" s="12" t="s">
        <v>19</v>
      </c>
      <c r="Q48" s="11" t="str">
        <f>IF(Q46="","",Q46-Q47)</f>
        <v/>
      </c>
      <c r="R48" s="6"/>
    </row>
    <row r="49" spans="1:19" hidden="1" x14ac:dyDescent="0.25">
      <c r="A49" s="8" t="s">
        <v>20</v>
      </c>
      <c r="B49" s="2" t="str">
        <f>IF(B48="","",ROUNDDOWN(B48*2,0))</f>
        <v/>
      </c>
      <c r="C49" s="4"/>
      <c r="F49" s="8" t="s">
        <v>20</v>
      </c>
      <c r="G49" s="2" t="str">
        <f>IF(G48="","",ROUNDDOWN(G48*2,0))</f>
        <v/>
      </c>
      <c r="H49" s="4"/>
      <c r="K49" s="8" t="s">
        <v>20</v>
      </c>
      <c r="L49" s="2" t="str">
        <f>IF(L48="","",ROUNDDOWN(L48*2,0))</f>
        <v/>
      </c>
      <c r="M49" s="4"/>
      <c r="P49" s="8" t="s">
        <v>20</v>
      </c>
      <c r="Q49" s="2" t="str">
        <f>IF(Q48="","",ROUNDDOWN(Q48*2,0))</f>
        <v/>
      </c>
      <c r="R49" s="4"/>
    </row>
    <row r="50" spans="1:19" ht="15.75" thickBot="1" x14ac:dyDescent="0.3">
      <c r="A50" s="9"/>
      <c r="B50" s="1"/>
      <c r="C50" s="6"/>
      <c r="F50" s="9"/>
      <c r="G50" s="1"/>
      <c r="H50" s="6"/>
      <c r="K50" s="9"/>
      <c r="L50" s="1"/>
      <c r="M50" s="6"/>
      <c r="P50" s="9"/>
      <c r="Q50" s="1"/>
      <c r="R50" s="6"/>
    </row>
    <row r="51" spans="1:19" ht="15.75" thickBot="1" x14ac:dyDescent="0.3">
      <c r="A51" s="15" t="s">
        <v>25</v>
      </c>
      <c r="B51" s="17" t="str">
        <f>IF(COUNT(B31,B44,B49)=0,"",IF(COUNT(B31,B44,B49)&lt;3,"Vul Alles in",MIN(B31,B44,B49)))</f>
        <v/>
      </c>
      <c r="C51" s="10"/>
      <c r="F51" s="15" t="s">
        <v>25</v>
      </c>
      <c r="G51" s="17" t="str">
        <f>IF(COUNT(G31,G44,G49)=0,"",IF(COUNT(G31,G44,G49)&lt;3,"Vul Alles in",MIN(G31,G44,G49)))</f>
        <v/>
      </c>
      <c r="H51" s="10"/>
      <c r="K51" s="15" t="s">
        <v>25</v>
      </c>
      <c r="L51" s="17" t="str">
        <f>IF(COUNT(L31,L44,L49)=0,"",IF(COUNT(L31,L44,L49)&lt;3,"Vul Alles in",MIN(L31,L44,L49)))</f>
        <v/>
      </c>
      <c r="M51" s="10"/>
      <c r="P51" s="15" t="s">
        <v>25</v>
      </c>
      <c r="Q51" s="17" t="str">
        <f>IF(COUNT(Q31,Q44,Q49)=0,"",IF(COUNT(Q31,Q44,Q49)&lt;3,"Vul Alles in",MIN(Q31,Q44,Q49)))</f>
        <v/>
      </c>
      <c r="R51" s="10"/>
    </row>
    <row r="52" spans="1:19" ht="15.75" thickBot="1" x14ac:dyDescent="0.3"/>
    <row r="53" spans="1:19" x14ac:dyDescent="0.25">
      <c r="A53" s="23" t="s">
        <v>1</v>
      </c>
      <c r="B53" s="24"/>
      <c r="C53" s="25"/>
      <c r="F53" s="23" t="s">
        <v>1</v>
      </c>
      <c r="G53" s="24"/>
      <c r="H53" s="25"/>
      <c r="K53" s="23" t="s">
        <v>1</v>
      </c>
      <c r="L53" s="24"/>
      <c r="M53" s="25"/>
      <c r="P53" s="23" t="s">
        <v>1</v>
      </c>
      <c r="Q53" s="24"/>
      <c r="R53" s="25"/>
    </row>
    <row r="54" spans="1:19" x14ac:dyDescent="0.25">
      <c r="A54" s="5"/>
      <c r="B54" s="1"/>
      <c r="C54" s="6"/>
      <c r="F54" s="5"/>
      <c r="G54" s="1"/>
      <c r="H54" s="6"/>
      <c r="K54" s="5"/>
      <c r="L54" s="1"/>
      <c r="M54" s="6"/>
      <c r="P54" s="5"/>
      <c r="Q54" s="1"/>
      <c r="R54" s="6"/>
    </row>
    <row r="55" spans="1:19" x14ac:dyDescent="0.25">
      <c r="A55" s="12" t="s">
        <v>2</v>
      </c>
      <c r="B55" s="18"/>
      <c r="C55" s="6"/>
      <c r="F55" s="12" t="s">
        <v>2</v>
      </c>
      <c r="G55" s="18"/>
      <c r="H55" s="6"/>
      <c r="K55" s="12" t="s">
        <v>2</v>
      </c>
      <c r="L55" s="18"/>
      <c r="M55" s="6"/>
      <c r="P55" s="12" t="s">
        <v>2</v>
      </c>
      <c r="Q55" s="18"/>
      <c r="R55" s="6"/>
    </row>
    <row r="56" spans="1:19" hidden="1" x14ac:dyDescent="0.25">
      <c r="A56" s="7" t="s">
        <v>3</v>
      </c>
      <c r="B56" s="2" t="str">
        <f>IF(B55="","",IF(B55=0,0, IF(B55=1,49,IF(B55=2,499,(B55-2)*1000))))</f>
        <v/>
      </c>
      <c r="C56" s="4"/>
      <c r="F56" s="7" t="s">
        <v>3</v>
      </c>
      <c r="G56" s="2" t="str">
        <f>IF(G55="","",IF(G55=0,0, IF(G55=1,49,IF(G55=2,499,(G55-2)*1000))))</f>
        <v/>
      </c>
      <c r="H56" s="4"/>
      <c r="K56" s="7" t="s">
        <v>3</v>
      </c>
      <c r="L56" s="2" t="str">
        <f>IF(L55="","",IF(L55=0,0, IF(L55=1,49,IF(L55=2,499,(L55-2)*1000))))</f>
        <v/>
      </c>
      <c r="M56" s="4"/>
      <c r="P56" s="7" t="s">
        <v>3</v>
      </c>
      <c r="Q56" s="2" t="str">
        <f>IF(Q55="","",IF(Q55=0,0, IF(Q55=1,49,IF(Q55=2,499,(Q55-2)*1000))))</f>
        <v/>
      </c>
      <c r="R56" s="4"/>
    </row>
    <row r="57" spans="1:19" x14ac:dyDescent="0.25">
      <c r="A57" s="5"/>
      <c r="B57" s="1"/>
      <c r="C57" s="6"/>
      <c r="F57" s="5"/>
      <c r="G57" s="1"/>
      <c r="H57" s="6"/>
      <c r="K57" s="5"/>
      <c r="L57" s="1"/>
      <c r="M57" s="6"/>
      <c r="P57" s="5"/>
      <c r="Q57" s="1"/>
      <c r="R57" s="6"/>
    </row>
    <row r="58" spans="1:19" x14ac:dyDescent="0.25">
      <c r="A58" s="5"/>
      <c r="B58" s="16" t="s">
        <v>14</v>
      </c>
      <c r="C58" s="13" t="s">
        <v>15</v>
      </c>
      <c r="F58" s="5"/>
      <c r="G58" s="16" t="s">
        <v>14</v>
      </c>
      <c r="H58" s="13" t="s">
        <v>15</v>
      </c>
      <c r="K58" s="5"/>
      <c r="L58" s="16" t="s">
        <v>14</v>
      </c>
      <c r="M58" s="13" t="s">
        <v>15</v>
      </c>
      <c r="P58" s="5"/>
      <c r="Q58" s="16" t="s">
        <v>14</v>
      </c>
      <c r="R58" s="13" t="s">
        <v>15</v>
      </c>
    </row>
    <row r="59" spans="1:19" x14ac:dyDescent="0.25">
      <c r="A59" s="14" t="s">
        <v>4</v>
      </c>
      <c r="B59" s="19"/>
      <c r="C59" s="20"/>
      <c r="D59" t="str">
        <f>IF(B59="","",IF(C59="","Fout: vul type in",IF(OR(C59="gelijkvloers",C59="Dalend",C59="Stijgend"),(ROUNDDOWN(B59/60,0)*60)/IF(C59="Gelijkvloers",1,IF(C59="Dalend",1.25,IF(C59="Stijgend",2))),"")))</f>
        <v/>
      </c>
      <c r="F59" s="14" t="s">
        <v>4</v>
      </c>
      <c r="G59" s="19"/>
      <c r="H59" s="20"/>
      <c r="I59" t="str">
        <f>IF(G59="","",IF(H59="","Fout: vul type in",IF(OR(H59="gelijkvloers",H59="Dalend",H59="Stijgend"),(ROUNDDOWN(G59/60,0)*60)/IF(H59="Gelijkvloers",1,IF(H59="Dalend",1.25,IF(H59="Stijgend",2))),"")))</f>
        <v/>
      </c>
      <c r="K59" s="14" t="s">
        <v>4</v>
      </c>
      <c r="L59" s="19"/>
      <c r="M59" s="20"/>
      <c r="N59" t="str">
        <f>IF(L59="","",IF(M59="","Fout: vul type in",IF(OR(M59="gelijkvloers",M59="Dalend",M59="Stijgend"),(ROUNDDOWN(L59/60,0)*60)/IF(M59="Gelijkvloers",1,IF(M59="Dalend",1.25,IF(M59="Stijgend",2))),"")))</f>
        <v/>
      </c>
      <c r="P59" s="14" t="s">
        <v>4</v>
      </c>
      <c r="Q59" s="19"/>
      <c r="R59" s="20"/>
      <c r="S59" t="str">
        <f>IF(Q59="","",IF(R59="","Fout: vul type in",IF(OR(R59="gelijkvloers",R59="Dalend",R59="Stijgend"),(ROUNDDOWN(Q59/60,0)*60)/IF(R59="Gelijkvloers",1,IF(R59="Dalend",1.25,IF(R59="Stijgend",2))),"")))</f>
        <v/>
      </c>
    </row>
    <row r="60" spans="1:19" x14ac:dyDescent="0.25">
      <c r="A60" s="14" t="s">
        <v>5</v>
      </c>
      <c r="B60" s="19"/>
      <c r="C60" s="20"/>
      <c r="D60" t="str">
        <f t="shared" ref="D60:D68" si="8">IF(B60="","",IF(C60="","Fout: vul type in",IF(OR(C60="gelijkvloers",C60="Dalend",C60="Stijgend"),(ROUNDDOWN(B60/60,0)*60)/IF(C60="Gelijkvloers",1,IF(C60="Dalend",1.25,IF(C60="Stijgend",2))),"")))</f>
        <v/>
      </c>
      <c r="F60" s="14" t="s">
        <v>5</v>
      </c>
      <c r="G60" s="19"/>
      <c r="H60" s="20"/>
      <c r="I60" t="str">
        <f t="shared" ref="I60:I68" si="9">IF(G60="","",IF(H60="","Fout: vul type in",IF(OR(H60="gelijkvloers",H60="Dalend",H60="Stijgend"),(ROUNDDOWN(G60/60,0)*60)/IF(H60="Gelijkvloers",1,IF(H60="Dalend",1.25,IF(H60="Stijgend",2))),"")))</f>
        <v/>
      </c>
      <c r="K60" s="14" t="s">
        <v>5</v>
      </c>
      <c r="L60" s="19"/>
      <c r="M60" s="20"/>
      <c r="N60" t="str">
        <f t="shared" ref="N60:N68" si="10">IF(L60="","",IF(M60="","Fout: vul type in",IF(OR(M60="gelijkvloers",M60="Dalend",M60="Stijgend"),(ROUNDDOWN(L60/60,0)*60)/IF(M60="Gelijkvloers",1,IF(M60="Dalend",1.25,IF(M60="Stijgend",2))),"")))</f>
        <v/>
      </c>
      <c r="P60" s="14" t="s">
        <v>5</v>
      </c>
      <c r="Q60" s="19"/>
      <c r="R60" s="20"/>
      <c r="S60" t="str">
        <f t="shared" ref="S60:S68" si="11">IF(Q60="","",IF(R60="","Fout: vul type in",IF(OR(R60="gelijkvloers",R60="Dalend",R60="Stijgend"),(ROUNDDOWN(Q60/60,0)*60)/IF(R60="Gelijkvloers",1,IF(R60="Dalend",1.25,IF(R60="Stijgend",2))),"")))</f>
        <v/>
      </c>
    </row>
    <row r="61" spans="1:19" x14ac:dyDescent="0.25">
      <c r="A61" s="14" t="s">
        <v>6</v>
      </c>
      <c r="B61" s="19"/>
      <c r="C61" s="20"/>
      <c r="D61" t="str">
        <f t="shared" si="8"/>
        <v/>
      </c>
      <c r="F61" s="14" t="s">
        <v>6</v>
      </c>
      <c r="G61" s="19"/>
      <c r="H61" s="20"/>
      <c r="I61" t="str">
        <f t="shared" si="9"/>
        <v/>
      </c>
      <c r="K61" s="14" t="s">
        <v>6</v>
      </c>
      <c r="L61" s="19"/>
      <c r="M61" s="20"/>
      <c r="N61" t="str">
        <f t="shared" si="10"/>
        <v/>
      </c>
      <c r="P61" s="14" t="s">
        <v>6</v>
      </c>
      <c r="Q61" s="19"/>
      <c r="R61" s="20"/>
      <c r="S61" t="str">
        <f t="shared" si="11"/>
        <v/>
      </c>
    </row>
    <row r="62" spans="1:19" x14ac:dyDescent="0.25">
      <c r="A62" s="14" t="s">
        <v>7</v>
      </c>
      <c r="B62" s="19"/>
      <c r="C62" s="20"/>
      <c r="D62" t="str">
        <f t="shared" si="8"/>
        <v/>
      </c>
      <c r="F62" s="14" t="s">
        <v>7</v>
      </c>
      <c r="G62" s="19"/>
      <c r="H62" s="20"/>
      <c r="I62" t="str">
        <f t="shared" si="9"/>
        <v/>
      </c>
      <c r="K62" s="14" t="s">
        <v>7</v>
      </c>
      <c r="L62" s="19"/>
      <c r="M62" s="20"/>
      <c r="N62" t="str">
        <f t="shared" si="10"/>
        <v/>
      </c>
      <c r="P62" s="14" t="s">
        <v>7</v>
      </c>
      <c r="Q62" s="19"/>
      <c r="R62" s="20"/>
      <c r="S62" t="str">
        <f t="shared" si="11"/>
        <v/>
      </c>
    </row>
    <row r="63" spans="1:19" x14ac:dyDescent="0.25">
      <c r="A63" s="14" t="s">
        <v>8</v>
      </c>
      <c r="B63" s="19"/>
      <c r="C63" s="20"/>
      <c r="D63" t="str">
        <f t="shared" si="8"/>
        <v/>
      </c>
      <c r="F63" s="14" t="s">
        <v>8</v>
      </c>
      <c r="G63" s="19"/>
      <c r="H63" s="20"/>
      <c r="I63" t="str">
        <f t="shared" si="9"/>
        <v/>
      </c>
      <c r="K63" s="14" t="s">
        <v>8</v>
      </c>
      <c r="L63" s="19"/>
      <c r="M63" s="20"/>
      <c r="N63" t="str">
        <f t="shared" si="10"/>
        <v/>
      </c>
      <c r="P63" s="14" t="s">
        <v>8</v>
      </c>
      <c r="Q63" s="19"/>
      <c r="R63" s="20"/>
      <c r="S63" t="str">
        <f t="shared" si="11"/>
        <v/>
      </c>
    </row>
    <row r="64" spans="1:19" x14ac:dyDescent="0.25">
      <c r="A64" s="14" t="s">
        <v>9</v>
      </c>
      <c r="B64" s="19"/>
      <c r="C64" s="20"/>
      <c r="D64" t="str">
        <f t="shared" si="8"/>
        <v/>
      </c>
      <c r="F64" s="14" t="s">
        <v>9</v>
      </c>
      <c r="G64" s="19"/>
      <c r="H64" s="20"/>
      <c r="I64" t="str">
        <f t="shared" si="9"/>
        <v/>
      </c>
      <c r="K64" s="14" t="s">
        <v>9</v>
      </c>
      <c r="L64" s="19"/>
      <c r="M64" s="20"/>
      <c r="N64" t="str">
        <f t="shared" si="10"/>
        <v/>
      </c>
      <c r="P64" s="14" t="s">
        <v>9</v>
      </c>
      <c r="Q64" s="19"/>
      <c r="R64" s="20"/>
      <c r="S64" t="str">
        <f t="shared" si="11"/>
        <v/>
      </c>
    </row>
    <row r="65" spans="1:19" x14ac:dyDescent="0.25">
      <c r="A65" s="14" t="s">
        <v>10</v>
      </c>
      <c r="B65" s="19"/>
      <c r="C65" s="20"/>
      <c r="D65" t="str">
        <f t="shared" si="8"/>
        <v/>
      </c>
      <c r="F65" s="14" t="s">
        <v>10</v>
      </c>
      <c r="G65" s="19"/>
      <c r="H65" s="20"/>
      <c r="I65" t="str">
        <f t="shared" si="9"/>
        <v/>
      </c>
      <c r="K65" s="14" t="s">
        <v>10</v>
      </c>
      <c r="L65" s="19"/>
      <c r="M65" s="20"/>
      <c r="N65" t="str">
        <f t="shared" si="10"/>
        <v/>
      </c>
      <c r="P65" s="14" t="s">
        <v>10</v>
      </c>
      <c r="Q65" s="19"/>
      <c r="R65" s="20"/>
      <c r="S65" t="str">
        <f t="shared" si="11"/>
        <v/>
      </c>
    </row>
    <row r="66" spans="1:19" x14ac:dyDescent="0.25">
      <c r="A66" s="14" t="s">
        <v>11</v>
      </c>
      <c r="B66" s="19"/>
      <c r="C66" s="20"/>
      <c r="D66" t="str">
        <f t="shared" si="8"/>
        <v/>
      </c>
      <c r="F66" s="14" t="s">
        <v>11</v>
      </c>
      <c r="G66" s="19"/>
      <c r="H66" s="20"/>
      <c r="I66" t="str">
        <f t="shared" si="9"/>
        <v/>
      </c>
      <c r="K66" s="14" t="s">
        <v>11</v>
      </c>
      <c r="L66" s="19"/>
      <c r="M66" s="20"/>
      <c r="N66" t="str">
        <f t="shared" si="10"/>
        <v/>
      </c>
      <c r="P66" s="14" t="s">
        <v>11</v>
      </c>
      <c r="Q66" s="19"/>
      <c r="R66" s="20"/>
      <c r="S66" t="str">
        <f t="shared" si="11"/>
        <v/>
      </c>
    </row>
    <row r="67" spans="1:19" x14ac:dyDescent="0.25">
      <c r="A67" s="14" t="s">
        <v>12</v>
      </c>
      <c r="B67" s="19"/>
      <c r="C67" s="20"/>
      <c r="D67" t="str">
        <f t="shared" si="8"/>
        <v/>
      </c>
      <c r="F67" s="14" t="s">
        <v>12</v>
      </c>
      <c r="G67" s="19"/>
      <c r="H67" s="20"/>
      <c r="I67" t="str">
        <f t="shared" si="9"/>
        <v/>
      </c>
      <c r="K67" s="14" t="s">
        <v>12</v>
      </c>
      <c r="L67" s="19"/>
      <c r="M67" s="20"/>
      <c r="N67" t="str">
        <f t="shared" si="10"/>
        <v/>
      </c>
      <c r="P67" s="14" t="s">
        <v>12</v>
      </c>
      <c r="Q67" s="19"/>
      <c r="R67" s="20"/>
      <c r="S67" t="str">
        <f t="shared" si="11"/>
        <v/>
      </c>
    </row>
    <row r="68" spans="1:19" x14ac:dyDescent="0.25">
      <c r="A68" s="14" t="s">
        <v>13</v>
      </c>
      <c r="B68" s="19"/>
      <c r="C68" s="20"/>
      <c r="D68" t="str">
        <f t="shared" si="8"/>
        <v/>
      </c>
      <c r="F68" s="14" t="s">
        <v>13</v>
      </c>
      <c r="G68" s="19"/>
      <c r="H68" s="20"/>
      <c r="I68" t="str">
        <f t="shared" si="9"/>
        <v/>
      </c>
      <c r="K68" s="14" t="s">
        <v>13</v>
      </c>
      <c r="L68" s="19"/>
      <c r="M68" s="20"/>
      <c r="N68" t="str">
        <f t="shared" si="10"/>
        <v/>
      </c>
      <c r="P68" s="14" t="s">
        <v>13</v>
      </c>
      <c r="Q68" s="19"/>
      <c r="R68" s="20"/>
      <c r="S68" t="str">
        <f t="shared" si="11"/>
        <v/>
      </c>
    </row>
    <row r="69" spans="1:19" hidden="1" x14ac:dyDescent="0.25">
      <c r="A69" s="8" t="s">
        <v>16</v>
      </c>
      <c r="B69" s="2" t="str" cm="1">
        <f t="array" ref="B69">IF(COUNT(B59:B68)&lt;&gt;B55,"",IF(SUMPRODUCT(--(D59:D68&lt;&gt;""),--NOT(ISNUMBER(D59:D68)))&gt;0,"",IF(COUNT(D59:D68)=0,"",ROUNDDOWN(SUM(D59:D68),0))))</f>
        <v/>
      </c>
      <c r="C69" s="4"/>
      <c r="F69" s="8" t="s">
        <v>16</v>
      </c>
      <c r="G69" s="2" t="str" cm="1">
        <f t="array" ref="G69">IF(COUNT(G59:G68)&lt;&gt;G55,"",IF(SUMPRODUCT(--(I59:I68&lt;&gt;""),--NOT(ISNUMBER(I59:I68)))&gt;0,"",IF(COUNT(I59:I68)=0,"",ROUNDDOWN(SUM(I59:I68),0))))</f>
        <v/>
      </c>
      <c r="H69" s="4"/>
      <c r="K69" s="8" t="s">
        <v>16</v>
      </c>
      <c r="L69" s="2" t="str" cm="1">
        <f t="array" ref="L69">IF(COUNT(L59:L68)&lt;&gt;L55,"",IF(SUMPRODUCT(--(N59:N68&lt;&gt;""),--NOT(ISNUMBER(N59:N68)))&gt;0,"",IF(COUNT(N59:N68)=0,"",ROUNDDOWN(SUM(N59:N68),0))))</f>
        <v/>
      </c>
      <c r="M69" s="4"/>
      <c r="P69" s="8" t="s">
        <v>16</v>
      </c>
      <c r="Q69" s="2" t="str" cm="1">
        <f t="array" ref="Q69">IF(COUNT(Q59:Q68)&lt;&gt;Q55,"",IF(SUMPRODUCT(--(S59:S68&lt;&gt;""),--NOT(ISNUMBER(S59:S68)))&gt;0,"",IF(COUNT(S59:S68)=0,"",ROUNDDOWN(SUM(S59:S68),0))))</f>
        <v/>
      </c>
      <c r="R69" s="4"/>
    </row>
    <row r="70" spans="1:19" x14ac:dyDescent="0.25">
      <c r="A70" s="9"/>
      <c r="B70" s="1"/>
      <c r="C70" s="6"/>
      <c r="F70" s="9"/>
      <c r="G70" s="1"/>
      <c r="H70" s="6"/>
      <c r="K70" s="9"/>
      <c r="L70" s="1"/>
      <c r="M70" s="6"/>
      <c r="P70" s="9"/>
      <c r="Q70" s="1"/>
      <c r="R70" s="6"/>
    </row>
    <row r="71" spans="1:19" x14ac:dyDescent="0.25">
      <c r="A71" s="12" t="s">
        <v>17</v>
      </c>
      <c r="B71" s="21"/>
      <c r="C71" s="6"/>
      <c r="F71" s="12" t="s">
        <v>17</v>
      </c>
      <c r="G71" s="21"/>
      <c r="H71" s="6"/>
      <c r="K71" s="12" t="s">
        <v>17</v>
      </c>
      <c r="L71" s="21"/>
      <c r="M71" s="6"/>
      <c r="P71" s="12" t="s">
        <v>17</v>
      </c>
      <c r="Q71" s="21"/>
      <c r="R71" s="6"/>
    </row>
    <row r="72" spans="1:19" x14ac:dyDescent="0.25">
      <c r="A72" s="12" t="s">
        <v>18</v>
      </c>
      <c r="B72" s="21"/>
      <c r="C72" s="6"/>
      <c r="F72" s="12" t="s">
        <v>18</v>
      </c>
      <c r="G72" s="21"/>
      <c r="H72" s="6"/>
      <c r="K72" s="12" t="s">
        <v>18</v>
      </c>
      <c r="L72" s="21"/>
      <c r="M72" s="6"/>
      <c r="P72" s="12" t="s">
        <v>18</v>
      </c>
      <c r="Q72" s="21"/>
      <c r="R72" s="6"/>
    </row>
    <row r="73" spans="1:19" x14ac:dyDescent="0.25">
      <c r="A73" s="12" t="s">
        <v>19</v>
      </c>
      <c r="B73" s="11" t="str">
        <f>IF(B71="","",B71-B72)</f>
        <v/>
      </c>
      <c r="C73" s="6"/>
      <c r="F73" s="12" t="s">
        <v>19</v>
      </c>
      <c r="G73" s="11" t="str">
        <f>IF(G71="","",G71-G72)</f>
        <v/>
      </c>
      <c r="H73" s="6"/>
      <c r="K73" s="12" t="s">
        <v>19</v>
      </c>
      <c r="L73" s="11" t="str">
        <f>IF(L71="","",L71-L72)</f>
        <v/>
      </c>
      <c r="M73" s="6"/>
      <c r="P73" s="12" t="s">
        <v>19</v>
      </c>
      <c r="Q73" s="11" t="str">
        <f>IF(Q71="","",Q71-Q72)</f>
        <v/>
      </c>
      <c r="R73" s="6"/>
    </row>
    <row r="74" spans="1:19" hidden="1" x14ac:dyDescent="0.25">
      <c r="A74" s="8" t="s">
        <v>20</v>
      </c>
      <c r="B74" s="2" t="str">
        <f>IF(B73="","",ROUNDDOWN(B73*2,0))</f>
        <v/>
      </c>
      <c r="C74" s="4"/>
      <c r="F74" s="8" t="s">
        <v>20</v>
      </c>
      <c r="G74" s="2" t="str">
        <f>IF(G73="","",ROUNDDOWN(G73*2,0))</f>
        <v/>
      </c>
      <c r="H74" s="4"/>
      <c r="K74" s="8" t="s">
        <v>20</v>
      </c>
      <c r="L74" s="2" t="str">
        <f>IF(L73="","",ROUNDDOWN(L73*2,0))</f>
        <v/>
      </c>
      <c r="M74" s="4"/>
      <c r="P74" s="8" t="s">
        <v>20</v>
      </c>
      <c r="Q74" s="2" t="str">
        <f>IF(Q73="","",ROUNDDOWN(Q73*2,0))</f>
        <v/>
      </c>
      <c r="R74" s="4"/>
    </row>
    <row r="75" spans="1:19" ht="15.75" thickBot="1" x14ac:dyDescent="0.3">
      <c r="A75" s="9"/>
      <c r="B75" s="1"/>
      <c r="C75" s="6"/>
      <c r="F75" s="9"/>
      <c r="G75" s="1"/>
      <c r="H75" s="6"/>
      <c r="K75" s="9"/>
      <c r="L75" s="1"/>
      <c r="M75" s="6"/>
      <c r="P75" s="9"/>
      <c r="Q75" s="1"/>
      <c r="R75" s="6"/>
    </row>
    <row r="76" spans="1:19" ht="15.75" thickBot="1" x14ac:dyDescent="0.3">
      <c r="A76" s="15" t="s">
        <v>25</v>
      </c>
      <c r="B76" s="17" t="str">
        <f>IF(COUNT(B56,B69,B74)=0,"",IF(COUNT(B56,B69,B74)&lt;3,"Vul Alles in",MIN(B56,B69,B74)))</f>
        <v/>
      </c>
      <c r="C76" s="10"/>
      <c r="F76" s="15" t="s">
        <v>25</v>
      </c>
      <c r="G76" s="17" t="str">
        <f>IF(COUNT(G56,G69,G74)=0,"",IF(COUNT(G56,G69,G74)&lt;3,"Vul Alles in",MIN(G56,G69,G74)))</f>
        <v/>
      </c>
      <c r="H76" s="10"/>
      <c r="K76" s="15" t="s">
        <v>25</v>
      </c>
      <c r="L76" s="17" t="str">
        <f>IF(COUNT(L56,L69,L74)=0,"",IF(COUNT(L56,L69,L74)&lt;3,"Vul Alles in",MIN(L56,L69,L74)))</f>
        <v/>
      </c>
      <c r="M76" s="10"/>
      <c r="P76" s="15" t="s">
        <v>25</v>
      </c>
      <c r="Q76" s="17" t="str">
        <f>IF(COUNT(Q56,Q69,Q74)=0,"",IF(COUNT(Q56,Q69,Q74)&lt;3,"Vul Alles in",MIN(Q56,Q69,Q74)))</f>
        <v/>
      </c>
      <c r="R76" s="10"/>
    </row>
  </sheetData>
  <sheetProtection algorithmName="SHA-512" hashValue="7fGDHX1hCNB3AzhURiD0DwEIE1/njR6qkUkV0jyEzOs3mDfNeXjjPKX8nxmwAajwny0BAc8/8xHN3s2C04dYDQ==" saltValue="GdFRBWfwUGZEvUgVGdcjsg==" spinCount="100000" sheet="1" objects="1" scenarios="1" selectLockedCells="1"/>
  <mergeCells count="13">
    <mergeCell ref="A53:C53"/>
    <mergeCell ref="F53:H53"/>
    <mergeCell ref="K53:M53"/>
    <mergeCell ref="P53:R53"/>
    <mergeCell ref="A1:R1"/>
    <mergeCell ref="A3:C3"/>
    <mergeCell ref="F3:H3"/>
    <mergeCell ref="K3:M3"/>
    <mergeCell ref="P3:R3"/>
    <mergeCell ref="A28:C28"/>
    <mergeCell ref="F28:H28"/>
    <mergeCell ref="K28:M28"/>
    <mergeCell ref="P28:R28"/>
  </mergeCells>
  <conditionalFormatting sqref="B9:C18">
    <cfRule type="expression" dxfId="11" priority="34">
      <formula>AND($B$5&lt;&gt;"", ROW()&gt;8+$B$5)</formula>
    </cfRule>
  </conditionalFormatting>
  <conditionalFormatting sqref="B34:C43">
    <cfRule type="expression" dxfId="10" priority="5">
      <formula>AND($B$30&lt;&gt;"",ROW()&gt;33+$B$30)</formula>
    </cfRule>
  </conditionalFormatting>
  <conditionalFormatting sqref="B59:C68">
    <cfRule type="expression" dxfId="9" priority="4">
      <formula>AND($B$55&lt;&gt;"",ROW()&gt;58+$B$55)</formula>
    </cfRule>
  </conditionalFormatting>
  <conditionalFormatting sqref="G9:H18">
    <cfRule type="expression" dxfId="8" priority="11">
      <formula>AND($G$5&lt;&gt;"", ROW()&gt;8+$G$5)</formula>
    </cfRule>
  </conditionalFormatting>
  <conditionalFormatting sqref="G34:H43">
    <cfRule type="expression" dxfId="7" priority="6">
      <formula>AND($G$30&lt;&gt;"",ROW()&gt;33+$G$30)</formula>
    </cfRule>
  </conditionalFormatting>
  <conditionalFormatting sqref="G59:H68">
    <cfRule type="expression" dxfId="6" priority="3">
      <formula>AND($G$55&lt;&gt;"",ROW()&gt;58+$G$55)</formula>
    </cfRule>
  </conditionalFormatting>
  <conditionalFormatting sqref="L9:M18">
    <cfRule type="expression" dxfId="5" priority="10">
      <formula>AND($L$5&lt;&gt;"", ROW()&gt;8+$L$5)</formula>
    </cfRule>
  </conditionalFormatting>
  <conditionalFormatting sqref="L34:M43">
    <cfRule type="expression" dxfId="4" priority="7">
      <formula>AND($L$30&lt;&gt;"",ROW()&gt;33+$L$30)</formula>
    </cfRule>
  </conditionalFormatting>
  <conditionalFormatting sqref="L59:M68">
    <cfRule type="expression" dxfId="3" priority="2">
      <formula>AND($L$55&lt;&gt;"",ROW()&gt;58+$L$55)</formula>
    </cfRule>
  </conditionalFormatting>
  <conditionalFormatting sqref="Q9:R18">
    <cfRule type="expression" dxfId="2" priority="9">
      <formula>AND($Q$5&lt;&gt;"",ROW()&gt;8+$Q$5)</formula>
    </cfRule>
  </conditionalFormatting>
  <conditionalFormatting sqref="Q34:R43">
    <cfRule type="expression" dxfId="1" priority="8">
      <formula>AND($Q$30&lt;&gt;"",ROW()&gt;33+$Q$30)</formula>
    </cfRule>
  </conditionalFormatting>
  <conditionalFormatting sqref="Q59:R68">
    <cfRule type="expression" dxfId="0" priority="1">
      <formula>AND($Q$55&lt;&gt;"",ROW()&gt;58+$Q$55)</formula>
    </cfRule>
  </conditionalFormatting>
  <dataValidations count="2">
    <dataValidation type="whole" allowBlank="1" showInputMessage="1" showErrorMessage="1" errorTitle="Geef een getal in tot max. 10" error="Geef een getal in van 1 t.e.m. 10. Indien er meer nooduitgangen zijn, contacteer het aanspreekpunt binnen de stad Kortrijk." sqref="B5 L55 G5 L5 G30 L30 Q30 Q5 B30 B55 G55 Q55" xr:uid="{7B8E562D-9F5A-46E7-8A89-A9053EAF8088}">
      <formula1>1</formula1>
      <formula2>10</formula2>
    </dataValidation>
    <dataValidation type="whole" operator="greaterThanOrEqual" allowBlank="1" showInputMessage="1" showErrorMessage="1" errorTitle="Ongeldige invoer" error="Enkel waarden vanaf 80 zijn toegestaan. Indien uw nooduitgang toch kleiner dan 80cm bedraagt --&gt; neem contact met IDPBW@kortrijk.be" sqref="B9:B18 G9:G18 L9:L18 Q9:Q18 Q34:Q43 L34:L43 G34:G43 B34:B43 B59:B68 G59:G68 L59:L68 Q59:Q68" xr:uid="{13E6B983-1CC1-4DE7-950A-8DB72184846F}">
      <formula1>80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F6A3EE-BDAA-4880-9756-4D50D1AF6234}">
          <x14:formula1>
            <xm:f>Parameters!$A$2:$A$4</xm:f>
          </x14:formula1>
          <xm:sqref>C9:C18 M59:M68 H9:H18 M9:M18 H34:H43 M34:M43 R34:R43 R9:R18 C34:C43 C59:C68 H59:H68 R59:R68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Parameters</vt:lpstr>
      <vt:lpstr>UITLEG</vt:lpstr>
      <vt:lpstr>Capaciteit niet-basisnorm</vt:lpstr>
      <vt:lpstr>Capaciteit basisnorm</vt:lpstr>
    </vt:vector>
  </TitlesOfParts>
  <Company>Stad Kortrijk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De Wachter</dc:creator>
  <cp:lastModifiedBy>Maxim De Wachter</cp:lastModifiedBy>
  <dcterms:created xsi:type="dcterms:W3CDTF">2026-01-21T10:22:40Z</dcterms:created>
  <dcterms:modified xsi:type="dcterms:W3CDTF">2026-06-18T11:06:21Z</dcterms:modified>
</cp:coreProperties>
</file>