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ynl\Desktop\"/>
    </mc:Choice>
  </mc:AlternateContent>
  <xr:revisionPtr revIDLastSave="0" documentId="13_ncr:1_{F691CFA0-AEB7-49C2-A652-BD95988E6A5F}" xr6:coauthVersionLast="47" xr6:coauthVersionMax="47" xr10:uidLastSave="{00000000-0000-0000-0000-000000000000}"/>
  <workbookProtection workbookAlgorithmName="SHA-512" workbookHashValue="sBdropRvD9J+HdE2Q2QH1DSVTn2YgK5EWyEJrxAistgDpynB5B75K5li56QYvlwEPprHugybZ2mvr8/tPlgihA==" workbookSaltValue="OYCKQCca1+wa3xBYVF85Og==" workbookSpinCount="100000" lockStructure="1"/>
  <bookViews>
    <workbookView xWindow="-108" yWindow="-108" windowWidth="23256" windowHeight="12576" tabRatio="827" xr2:uid="{C83CF624-1B8A-4629-A252-D51BC76A9519}"/>
  </bookViews>
  <sheets>
    <sheet name="Algemene uitleg" sheetId="11" r:id="rId1"/>
    <sheet name="Deel 1 Organisatie" sheetId="1" r:id="rId2"/>
    <sheet name="Deel 2 Risicoanalyse" sheetId="2" r:id="rId3"/>
    <sheet name="Deel 3 brief advies" sheetId="3" state="hidden" r:id="rId4"/>
    <sheet name="Deel 4 meldingsformulier NC112" sheetId="9" r:id="rId5"/>
    <sheet name="Deel 5 Evaluatie verzorging" sheetId="8" r:id="rId6"/>
    <sheet name="Info toiletten" sheetId="10" r:id="rId7"/>
    <sheet name="Cijfers" sheetId="6" state="hidden" r:id="rId8"/>
    <sheet name="Invoegcellen(Gegevensvalidatie)" sheetId="5" state="hidden" r:id="rId9"/>
  </sheets>
  <externalReferences>
    <externalReference r:id="rId10"/>
  </externalReferences>
  <definedNames>
    <definedName name="_18_02_2022_0_00">'Deel 1 Organisatie'!$B$7</definedName>
    <definedName name="Camping">Cijfers!$B$2</definedName>
    <definedName name="dd_mm_jjjj_uu_mm">'Deel 1 Organisatie'!$B$7</definedName>
    <definedName name="Drugs">Cijfers!$B$10</definedName>
    <definedName name="Evenementen">[1]LIJST!$A$2:$A$41</definedName>
    <definedName name="Neem_maatregelen_tijdens_hittegolf__https___www.warmedagen.be_voor_organisaties_evenementen_organiseren_bij_warm_weer">'Invoegcellen(Gegevensvalidatie)'!#REF!</definedName>
    <definedName name="Neem_voorzorgsmaatregelen_tijdens_warme_dagen__https___www.warmedagen.be_voor_organisaties_evenementen_organiseren_bij_warm_weer">Cijfers!$F$5</definedName>
    <definedName name="Totale_oppervlakte">Cijfers!$B$5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3" l="1"/>
  <c r="B13" i="6" l="1"/>
  <c r="F30" i="6" a="1"/>
  <c r="F30" i="6" s="1"/>
  <c r="F3" i="6"/>
  <c r="F2" i="6"/>
  <c r="F5" i="6" l="1"/>
  <c r="B36" i="3" s="1"/>
  <c r="B11" i="6"/>
  <c r="B10" i="6"/>
  <c r="B9" i="6"/>
  <c r="B8" i="6"/>
  <c r="B7" i="6"/>
  <c r="B6" i="6"/>
  <c r="B4" i="6"/>
  <c r="B2" i="6"/>
  <c r="B3" i="6"/>
  <c r="C22" i="9" l="1"/>
  <c r="D7" i="9" l="1"/>
  <c r="D8" i="9"/>
  <c r="B5" i="6"/>
  <c r="D5" i="9"/>
  <c r="D6" i="9"/>
  <c r="E9" i="9"/>
  <c r="E10" i="9"/>
  <c r="C21" i="9"/>
  <c r="C23" i="9"/>
  <c r="C19" i="3"/>
  <c r="C8" i="3" l="1"/>
  <c r="B12" i="6" l="1" a="1"/>
  <c r="B12" i="6" s="1"/>
  <c r="B14" i="6" s="1" a="1"/>
  <c r="B14" i="6" s="1"/>
  <c r="E30" i="3" s="1"/>
  <c r="E32" i="3" l="1" a="1"/>
  <c r="E32" i="3" s="1"/>
  <c r="E31" i="3" a="1"/>
  <c r="E31" i="3" s="1"/>
  <c r="E27" i="3" a="1"/>
  <c r="E27" i="3" s="1"/>
  <c r="E29" i="3" a="1"/>
  <c r="E29" i="3" s="1"/>
  <c r="E28" i="3" a="1"/>
  <c r="E28" i="3" s="1"/>
  <c r="E33" i="3" a="1"/>
  <c r="E3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 Cleyn Laurens</author>
  </authors>
  <commentList>
    <comment ref="A22" authorId="0" shapeId="0" xr:uid="{C38FB07D-C45A-4B5F-9B73-56BC005F8C69}">
      <text>
        <r>
          <rPr>
            <sz val="8"/>
            <color indexed="81"/>
            <rFont val="Tahoma"/>
            <family val="2"/>
          </rPr>
          <t>De populatie wijkt af zo is er een verhoogd risico op verzorging/ziekte tijdens evenement.
Er is een afwijking van de standaardpopulatie in volgende omstandigheden:
1. Andere leeftijdsopbouw: één leeftijdscategorie overheerst
(bijvoorbeeld kinderen, of een fuif met 18-23-jarigen, of een optreden voor bejaarden).
2. Ander ziekteprofiel: één bepaalde soort van publiek overheerst.</t>
        </r>
      </text>
    </comment>
    <comment ref="A24" authorId="0" shapeId="0" xr:uid="{B2A68C07-466B-4837-B0E7-90A4A76D58AF}">
      <text>
        <r>
          <rPr>
            <sz val="8"/>
            <color indexed="81"/>
            <rFont val="Tahoma"/>
            <family val="2"/>
          </rPr>
          <t>Alcoholgebruik kan leiden tot een grote workload voor de medische diensten. Op basis van de soort van manifestatie weet de organisator dat er een al dan niet storend alcoholgebruik is.  
INVULTIP:
Aanwezig zonder verwachting: 0-15 % van de bezoekers worden verwacht van alcohol te gebruiken;
Aanwezig met risicoverwachting: 15-40% van bezoekers gebruikt alcohol; 
Overvloedig gebruik: meer dan 40% van de bezoekers wordt verwacht van alcohol te gebruiken.</t>
        </r>
      </text>
    </comment>
    <comment ref="A25" authorId="0" shapeId="0" xr:uid="{19853544-7F2D-4D77-8FF7-E89A1FBE8555}">
      <text>
        <r>
          <rPr>
            <sz val="8"/>
            <color indexed="81"/>
            <rFont val="Tahoma"/>
            <family val="2"/>
          </rPr>
          <t>Druggebruik als dusdanig is een veel groter risico, zeker in combinatie met alcohol. Het gaat hier om softdrugs en illegale drugs; het gaat niet om tabak en/of alcohol.
INVULTIP: 
Geen gebruik: 0% gebruikt drugs;
Mogelijks: Geen inschatting mogelijk;
Gebruik zonder risicoverwachting: 0-5% gebruikt softdrugs; 
Gebruik met risicoverwachting: 6-10% gebruikt softdrugs en/of 0-1% gebruikt harddrugs;
Overvloedig gebruik: &gt;10 % gebruikt softdrugs en/of &gt;1% gebruikt andere drugs dan softdrugs.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 Cleyn Laurens</author>
  </authors>
  <commentList>
    <comment ref="A133" authorId="0" shapeId="0" xr:uid="{F8FB2899-BC0E-4195-9A59-0C4BE8D6C778}">
      <text>
        <r>
          <rPr>
            <b/>
            <sz val="8"/>
            <color indexed="81"/>
            <rFont val="Tahoma"/>
            <family val="2"/>
          </rPr>
          <t>De Cleyn Laurens:</t>
        </r>
        <r>
          <rPr>
            <sz val="8"/>
            <color indexed="81"/>
            <rFont val="Tahoma"/>
            <family val="2"/>
          </rPr>
          <t xml:space="preserve">
</t>
        </r>
        <r>
          <rPr>
            <i/>
            <sz val="8"/>
            <color indexed="81"/>
            <rFont val="Tahoma"/>
            <family val="2"/>
          </rPr>
          <t>De afstand van de manifestatie tot de ambulance kan opgevraagd worden via de gemeentelijke veiligheidscel of de provinciale gezondheidsinspectie.  NC112 kan dit geven, doch alleen aan de gemeentelijke veiligheidscel.
BEREKENING : Via rekenprogramma's kan vanaf het adres van de dichtstbijzijnde ambulancedienst de aanrijtijd berekend worden onders tandaardomstanighdene.  dat is meteen de reden waarom de sheet "Adressen" toegevoegd werd aan het model.</t>
        </r>
      </text>
    </comment>
    <comment ref="A134" authorId="0" shapeId="0" xr:uid="{9CD31487-8A52-4585-B366-3D3DB9C112B8}">
      <text>
        <r>
          <rPr>
            <b/>
            <sz val="9"/>
            <color indexed="81"/>
            <rFont val="Tahoma"/>
            <family val="2"/>
          </rPr>
          <t>De Cleyn Laurens:</t>
        </r>
        <r>
          <rPr>
            <sz val="9"/>
            <color indexed="81"/>
            <rFont val="Tahoma"/>
            <family val="2"/>
          </rPr>
          <t xml:space="preserve">
In Minuten</t>
        </r>
      </text>
    </comment>
    <comment ref="A135" authorId="0" shapeId="0" xr:uid="{365B62C2-2A01-47E6-9FB1-01DAD911C2C3}">
      <text>
        <r>
          <rPr>
            <b/>
            <sz val="9"/>
            <color indexed="81"/>
            <rFont val="Tahoma"/>
            <family val="2"/>
          </rPr>
          <t>De Cleyn Laurens:</t>
        </r>
        <r>
          <rPr>
            <sz val="9"/>
            <color indexed="81"/>
            <rFont val="Tahoma"/>
            <family val="2"/>
          </rPr>
          <t xml:space="preserve">
In KM</t>
        </r>
      </text>
    </comment>
    <comment ref="A136" authorId="0" shapeId="0" xr:uid="{9150D3F0-184E-4F18-A5AC-0D5C31547E89}">
      <text>
        <r>
          <rPr>
            <b/>
            <sz val="8"/>
            <color indexed="81"/>
            <rFont val="Tahoma"/>
            <family val="2"/>
          </rPr>
          <t>De Cleyn Laurens:</t>
        </r>
        <r>
          <rPr>
            <sz val="8"/>
            <color indexed="81"/>
            <rFont val="Tahoma"/>
            <family val="2"/>
          </rPr>
          <t xml:space="preserve">
Met de bereikbaarheid wordt het gemak gegeven waarmee de hulpdiensten de manifestatie kunnen bereiken tijdens deze manifestatie.   
Idealiter is er een aparte aanrijroute voor hulpdiensten, zodat bij een probleem hulpdiensten geen hinder ondervinden (deze aparte aanrijroute wordt uiteraard ook gebruikt als afvoerroute).   Indien er geen aparte aanrijroute bestaat, zal de hulpverlening vooral gehinderd kunnen worden wanneer er maar weinig aan- en afrijmogelijkheden zijn; en zeker wanneer er parkeerproblemen zijn in het geval bezoekers hun auto's op de weg parkeren die ook voor de hulpdiensten gebruikt wordt in geval van problemen.
Via dit veld wordt rekening gehouden met de potentiële hinder van een vertraagde aanrijroute op basis van de weg(en) IN en de weg(en) OUT die op het plan voor de manifestatie staan.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<sst xmlns="http://schemas.openxmlformats.org/spreadsheetml/2006/main" count="481" uniqueCount="414">
  <si>
    <t>Algemene inlichtingen</t>
  </si>
  <si>
    <t>Evenementen</t>
  </si>
  <si>
    <t>Geen MRAE</t>
  </si>
  <si>
    <t>Toelichting medische teams</t>
  </si>
  <si>
    <t>Administratieve Gegevens</t>
  </si>
  <si>
    <t>Stad/gemeente waar het evenement doorgaat?</t>
  </si>
  <si>
    <t>Locatie waar het evenement doorgaat?</t>
  </si>
  <si>
    <t>Benaming van evenement</t>
  </si>
  <si>
    <t>Type evenement?</t>
  </si>
  <si>
    <t>Repetitieve organisatie?</t>
  </si>
  <si>
    <t>Organisatie</t>
  </si>
  <si>
    <t>Naam &amp; voornaam verantwoordelijke organisator</t>
  </si>
  <si>
    <t>Gsm-nummer</t>
  </si>
  <si>
    <t>E-mail</t>
  </si>
  <si>
    <t xml:space="preserve">Naam &amp; voornaam </t>
  </si>
  <si>
    <t>Aantal BLS-ploegen?</t>
  </si>
  <si>
    <t>Worden er fietsploegen ingezet?</t>
  </si>
  <si>
    <t>Aantal hulpposten (fysieke post)?</t>
  </si>
  <si>
    <t>Aantal hulpverleners per hulppost?</t>
  </si>
  <si>
    <t>Aantal verpleegkundigen?</t>
  </si>
  <si>
    <t>Aantal verpleegkundigen met BBT?</t>
  </si>
  <si>
    <t xml:space="preserve">Is er een AED aanwezig? </t>
  </si>
  <si>
    <t>RISICOANALYSE</t>
  </si>
  <si>
    <t>Bezoekers</t>
  </si>
  <si>
    <t>Aantal bezoekers per dag?</t>
  </si>
  <si>
    <t>Vrije toegang?</t>
  </si>
  <si>
    <t>Voorverkoop tickets?</t>
  </si>
  <si>
    <t>Evenement</t>
  </si>
  <si>
    <t>Is er een camping?</t>
  </si>
  <si>
    <t xml:space="preserve">Capaciteit camping? </t>
  </si>
  <si>
    <t>Entiteiten in isolatieperimeter</t>
  </si>
  <si>
    <t>Zijn er doorgangen in de perimeter voor de hulpdiensten?</t>
  </si>
  <si>
    <t>Is er gelijktijdig een evenement in de buurt?</t>
  </si>
  <si>
    <t>Kaartmateriaal toegevoegd?</t>
  </si>
  <si>
    <t>Totaal oppervlakte van het terrein (m²)?</t>
  </si>
  <si>
    <t>Aantal podia aanwezig?</t>
  </si>
  <si>
    <t>Aanwezigheid van vuurwerk?</t>
  </si>
  <si>
    <t>Aanwezigheid van tent(en)?</t>
  </si>
  <si>
    <t>Populatie</t>
  </si>
  <si>
    <t>De populatie wijkt af van de standaardpopulatie?</t>
  </si>
  <si>
    <t>Leeftijd bezoekers</t>
  </si>
  <si>
    <t>Wordt er alcoholgebruik verwacht</t>
  </si>
  <si>
    <t>Wordt er druggebruik verwacht?</t>
  </si>
  <si>
    <t>Gezondheidsinspectie voor de provincie Oost- en West-Vlaanderen</t>
  </si>
  <si>
    <t>Provinciale Commissie voor Dringende Geneeskundige Hulpverlening</t>
  </si>
  <si>
    <t>Tel</t>
  </si>
  <si>
    <t>Mevr. Floor Lams</t>
  </si>
  <si>
    <t>+32 494 83 71 19</t>
  </si>
  <si>
    <t>Dhr. Tom Durnez</t>
  </si>
  <si>
    <t>+32 476 67 51 68</t>
  </si>
  <si>
    <t>Expert ICM</t>
  </si>
  <si>
    <t>Mevr. Katrien Gielen</t>
  </si>
  <si>
    <t>+32 473 69 33 70</t>
  </si>
  <si>
    <t>Dhr. Carl Demey</t>
  </si>
  <si>
    <t>+32 477 71 53 96</t>
  </si>
  <si>
    <t>Dhr. Laurens De Cleyn</t>
  </si>
  <si>
    <t>+32 479 71 10 80</t>
  </si>
  <si>
    <t>Betreft:</t>
  </si>
  <si>
    <t>Op datum:</t>
  </si>
  <si>
    <t>Geachte burgemeester,</t>
  </si>
  <si>
    <t>Aantal hulppost(en)</t>
  </si>
  <si>
    <t>Minimum aantal hulpverleners  per hulppost(en) (exclusief BLS)</t>
  </si>
  <si>
    <t>Nood aan vertegenwoordiger van discipline 2 in CP-Event</t>
  </si>
  <si>
    <t>Indien u bijkomende informatie wenst aarzel niet ons te contacteren.</t>
  </si>
  <si>
    <t>Hoogachtend,</t>
  </si>
  <si>
    <t>In opdracht van Mevr. Floor Lams &amp; Dhr. Tom Durnez</t>
  </si>
  <si>
    <t>Federaal Gezondheidsinspecteur Cluster Oost- en West-Vlaanderen</t>
  </si>
  <si>
    <t>MELDINGSFORMULIER EVENEMENTEN</t>
  </si>
  <si>
    <t>Ten laatste twee weken voor de start overmaken aan:</t>
  </si>
  <si>
    <t>Cluster West- en Oost-Vlaanderen &amp; NC112</t>
  </si>
  <si>
    <t>info.112wvl@ibz.fgov.be;prima.wvl@health.fgov.be</t>
  </si>
  <si>
    <t>West-Vlaanderen</t>
  </si>
  <si>
    <t>100@gent.be;prima.ovl@health.fgov.be</t>
  </si>
  <si>
    <t>Oost-Vlaanderen</t>
  </si>
  <si>
    <t>Naam van het evenement:</t>
  </si>
  <si>
    <t>Locatie van het evenement:</t>
  </si>
  <si>
    <t>Datum van het evenement:</t>
  </si>
  <si>
    <t>Opmerkingen:</t>
  </si>
  <si>
    <t>Type evenement:</t>
  </si>
  <si>
    <t>Verwacht aantal bezoekers/deelnemers:</t>
  </si>
  <si>
    <t xml:space="preserve">Is er een perimeter aanwezig waarbinnen de extra aanwezige ziekenwagens 
kunnen ingezet worden? </t>
  </si>
  <si>
    <t>Maak een keuze</t>
  </si>
  <si>
    <t>Indien ja: straten binnen de perimeter toevoegen in bijlage met kaart.</t>
  </si>
  <si>
    <t>Zijn er afspraken met betrekking tot toegangswegen, aanrijroutes en RVP's?</t>
  </si>
  <si>
    <t>Indien ja: toevoegen in bijlage met kaart.</t>
  </si>
  <si>
    <t>Is er een hulppost aanwezig?</t>
  </si>
  <si>
    <t>Locatie:</t>
  </si>
  <si>
    <t>van: uu:mm</t>
  </si>
  <si>
    <t>tot: uu:mm</t>
  </si>
  <si>
    <t>Op welke manier moeten de medische middelen gealarmeerd worden?</t>
  </si>
  <si>
    <t>Contactgegevens betrokken partners te bereiken tijdens evenement</t>
  </si>
  <si>
    <t>Naam &amp; voornaam</t>
  </si>
  <si>
    <t>Brandweer</t>
  </si>
  <si>
    <t>Hulpverleningszone</t>
  </si>
  <si>
    <t>Functie</t>
  </si>
  <si>
    <t>Middel ter plaatse?</t>
  </si>
  <si>
    <t>Radio/telefonisch*</t>
  </si>
  <si>
    <t>Medische middelen</t>
  </si>
  <si>
    <t>Politie</t>
  </si>
  <si>
    <t>Politiezone</t>
  </si>
  <si>
    <t>CP-Event</t>
  </si>
  <si>
    <t>Uren operationeel</t>
  </si>
  <si>
    <t>uu:mm tot uu:mm</t>
  </si>
  <si>
    <t>Locatie</t>
  </si>
  <si>
    <t xml:space="preserve">* Eigen lokale groep of rampen-, multi- of preventieve groep aanvragen bij de NC 112 </t>
  </si>
  <si>
    <t xml:space="preserve">Deze aanvraag wordt u bevestigd voor akkoord binnen de vijf werkdagen. </t>
  </si>
  <si>
    <t>Evaluatieformulier medische inzet</t>
  </si>
  <si>
    <t>Was de medische inzet voldoende?</t>
  </si>
  <si>
    <t>(Typ hier uw opmerkingen/aandachtspunten/extra informatie)</t>
  </si>
  <si>
    <t>Isolatieperimeter, Deel 2 Risicoanalyse Blad 3 Rij 13</t>
  </si>
  <si>
    <t>Steden/gemeenten blad 1 rij 5</t>
  </si>
  <si>
    <t>Alle leeftijden</t>
  </si>
  <si>
    <t>Neen</t>
  </si>
  <si>
    <t>AALST</t>
  </si>
  <si>
    <t>Alle andere betogingen</t>
  </si>
  <si>
    <t>Geen</t>
  </si>
  <si>
    <t>tss 10-20 jaar en/of tss 35-65 jaar</t>
  </si>
  <si>
    <t>Aanwezig zonder risicoverwachting</t>
  </si>
  <si>
    <t>Mogelijks</t>
  </si>
  <si>
    <t>AALTER</t>
  </si>
  <si>
    <t>Alle andere evenementen</t>
  </si>
  <si>
    <t>Woonzorgcentrum</t>
  </si>
  <si>
    <t>tss 20-35 jaar</t>
  </si>
  <si>
    <t>Aanwezig met risicoverwachting</t>
  </si>
  <si>
    <t>ALVERINGEM</t>
  </si>
  <si>
    <t>Autosport</t>
  </si>
  <si>
    <t>School/internaat</t>
  </si>
  <si>
    <t>&gt; 65 jaar</t>
  </si>
  <si>
    <t>Overvloedig gebruik</t>
  </si>
  <si>
    <t>ANZEGEM</t>
  </si>
  <si>
    <t>Ballonvaart</t>
  </si>
  <si>
    <t>Ziekenhuis</t>
  </si>
  <si>
    <t>&lt; 10 jaar met begeleiding van de ouders</t>
  </si>
  <si>
    <t>ARDOOIE</t>
  </si>
  <si>
    <t>&lt; 10 jaar zonder begeleiding van de ouders</t>
  </si>
  <si>
    <t>ASSENEDE</t>
  </si>
  <si>
    <t>Beurs</t>
  </si>
  <si>
    <t>Woonwijk/straten</t>
  </si>
  <si>
    <t>AVELGEM</t>
  </si>
  <si>
    <t>Braderie</t>
  </si>
  <si>
    <t>Apotheek (van wacht)</t>
  </si>
  <si>
    <t>BEERNEM</t>
  </si>
  <si>
    <t>Competitiesport</t>
  </si>
  <si>
    <t>Huisarts</t>
  </si>
  <si>
    <t>BERLARE</t>
  </si>
  <si>
    <t>Concert van klassieke muziek</t>
  </si>
  <si>
    <t>Dierenarts</t>
  </si>
  <si>
    <t>BEVEREN</t>
  </si>
  <si>
    <t>Danssportevenement</t>
  </si>
  <si>
    <t>BLANKENBERGE</t>
  </si>
  <si>
    <t>Eroticabeurs</t>
  </si>
  <si>
    <t>BRAKEL</t>
  </si>
  <si>
    <t>Evenement met techno/house en/of aanverwante muziekvorm</t>
  </si>
  <si>
    <t>BREDENE</t>
  </si>
  <si>
    <t>Folkloristisch feest</t>
  </si>
  <si>
    <t>BRUGGE</t>
  </si>
  <si>
    <t>Fuif</t>
  </si>
  <si>
    <t>BUGGENHOUT</t>
  </si>
  <si>
    <t>Huwelijk</t>
  </si>
  <si>
    <t>DAMME</t>
  </si>
  <si>
    <t>DE HAAN</t>
  </si>
  <si>
    <t>Kerstmarkt</t>
  </si>
  <si>
    <t>DE PANNE</t>
  </si>
  <si>
    <t>Kleine (aangekondigde) betoging</t>
  </si>
  <si>
    <t>DE PINTE</t>
  </si>
  <si>
    <t>Marathon</t>
  </si>
  <si>
    <t>DEERLIJK</t>
  </si>
  <si>
    <t>Markt</t>
  </si>
  <si>
    <t>DEINZE</t>
  </si>
  <si>
    <t>DENDERLEEUW</t>
  </si>
  <si>
    <t>Motorsport</t>
  </si>
  <si>
    <t>DENDERMONDE</t>
  </si>
  <si>
    <t>Muziekevenement (andere dan klassieke muziek of rock/house/techno)</t>
  </si>
  <si>
    <t>DENTERGEM</t>
  </si>
  <si>
    <t>Optochten</t>
  </si>
  <si>
    <t>DESTELBERGEN</t>
  </si>
  <si>
    <t>DIKSMUIDE</t>
  </si>
  <si>
    <t>Rockconcert</t>
  </si>
  <si>
    <t>EEKLO</t>
  </si>
  <si>
    <t>Show</t>
  </si>
  <si>
    <t>ERPE-MERE</t>
  </si>
  <si>
    <t>Sportevenement (behalve marathon, wielrennen, meerdaagse wandelmarsen of competitie)</t>
  </si>
  <si>
    <t>EVERGEM</t>
  </si>
  <si>
    <t>GAVERE</t>
  </si>
  <si>
    <t>Tentoonstelling</t>
  </si>
  <si>
    <t>GENT</t>
  </si>
  <si>
    <t>Theater</t>
  </si>
  <si>
    <t>GERAARDSBERGEN</t>
  </si>
  <si>
    <t>Vliegshow</t>
  </si>
  <si>
    <t>GISTEL</t>
  </si>
  <si>
    <t>Vlooienmarkt</t>
  </si>
  <si>
    <t>HAALTERT</t>
  </si>
  <si>
    <t>Volksbal</t>
  </si>
  <si>
    <t>HAMME</t>
  </si>
  <si>
    <t>Vuurwerk</t>
  </si>
  <si>
    <t>HARELBEKE</t>
  </si>
  <si>
    <t>Wielrennen</t>
  </si>
  <si>
    <t>HERZELE</t>
  </si>
  <si>
    <t>Wielrennen achter derny</t>
  </si>
  <si>
    <t>HEUVELLAND</t>
  </si>
  <si>
    <t>HOOGLEDE</t>
  </si>
  <si>
    <t>HOREBEKE</t>
  </si>
  <si>
    <t>HOUTHULST</t>
  </si>
  <si>
    <t>ICHTEGEM</t>
  </si>
  <si>
    <t>IEPER</t>
  </si>
  <si>
    <t>INGELMUNSTER</t>
  </si>
  <si>
    <t>IZEGEM</t>
  </si>
  <si>
    <t>JABBEKE</t>
  </si>
  <si>
    <t>KAPRIJKE</t>
  </si>
  <si>
    <t>KLUISBERGEN</t>
  </si>
  <si>
    <t>KNOKKE-HEIST</t>
  </si>
  <si>
    <t>KOEKELARE</t>
  </si>
  <si>
    <t>KOKSIJDE</t>
  </si>
  <si>
    <t>KORTEMARK</t>
  </si>
  <si>
    <t>KORTRIJK</t>
  </si>
  <si>
    <t>KRUIBEKE</t>
  </si>
  <si>
    <t>KRUISEM</t>
  </si>
  <si>
    <t>KUURNE</t>
  </si>
  <si>
    <t>LAARNE</t>
  </si>
  <si>
    <t>LANGEMARK-POELKAPELLE</t>
  </si>
  <si>
    <t>LEBBEKE</t>
  </si>
  <si>
    <t>LEDE</t>
  </si>
  <si>
    <t>LEDEGEM</t>
  </si>
  <si>
    <t>LENDELEDE</t>
  </si>
  <si>
    <t>LICHTERVELDE</t>
  </si>
  <si>
    <t>LIERDE</t>
  </si>
  <si>
    <t>LIEVEGEM</t>
  </si>
  <si>
    <t>LOCHRISTI</t>
  </si>
  <si>
    <t>LOKEREN</t>
  </si>
  <si>
    <t>LO-RENINGE</t>
  </si>
  <si>
    <t>MAARKEDAL</t>
  </si>
  <si>
    <t>MALDEGEM</t>
  </si>
  <si>
    <t>MELLE</t>
  </si>
  <si>
    <t>MENEN</t>
  </si>
  <si>
    <t>MERELBEKE</t>
  </si>
  <si>
    <t>MESEN</t>
  </si>
  <si>
    <t>MEULEBEKE</t>
  </si>
  <si>
    <t>MIDDELKERKE</t>
  </si>
  <si>
    <t>MOERBEKE</t>
  </si>
  <si>
    <t>MOORSLEDE</t>
  </si>
  <si>
    <t>NAZARETH</t>
  </si>
  <si>
    <t>NIEUWPOORT</t>
  </si>
  <si>
    <t>NINOVE</t>
  </si>
  <si>
    <t>OOSTENDE</t>
  </si>
  <si>
    <t>OOSTERZELE</t>
  </si>
  <si>
    <t>OOSTKAMP</t>
  </si>
  <si>
    <t>OOSTROZEBEKE</t>
  </si>
  <si>
    <t>OUDENAARDE</t>
  </si>
  <si>
    <t>OUDENBURG</t>
  </si>
  <si>
    <t>PITTEM</t>
  </si>
  <si>
    <t>POPERINGE</t>
  </si>
  <si>
    <t>ROESELARE</t>
  </si>
  <si>
    <t>RONSE</t>
  </si>
  <si>
    <t>RUISELEDE</t>
  </si>
  <si>
    <t>SINT-GILLIS-WAAS</t>
  </si>
  <si>
    <t>SINT-LAUREINS</t>
  </si>
  <si>
    <t>SINT-LIEVENS-HOUTEM</t>
  </si>
  <si>
    <t>SINT-MARTENS-LATEM</t>
  </si>
  <si>
    <t>SINT-NIKLAAS</t>
  </si>
  <si>
    <t>SPIERE-HELKIJN</t>
  </si>
  <si>
    <t>STADEN</t>
  </si>
  <si>
    <t>STEKENE</t>
  </si>
  <si>
    <t>TEMSE</t>
  </si>
  <si>
    <t>TIELT</t>
  </si>
  <si>
    <t>TORHOUT</t>
  </si>
  <si>
    <t>VEURNE</t>
  </si>
  <si>
    <t>VLETEREN</t>
  </si>
  <si>
    <t>WAASMUNSTER</t>
  </si>
  <si>
    <t>WACHTEBEKE</t>
  </si>
  <si>
    <t>WAREGEM</t>
  </si>
  <si>
    <t>WERVIK</t>
  </si>
  <si>
    <t>WETTEREN</t>
  </si>
  <si>
    <t>WEVELGEM</t>
  </si>
  <si>
    <t>WICHELEN</t>
  </si>
  <si>
    <t>WIELSBEKE</t>
  </si>
  <si>
    <t>WINGENE</t>
  </si>
  <si>
    <t>WORTEGEM-PETEGEM</t>
  </si>
  <si>
    <t>ZEDELGEM</t>
  </si>
  <si>
    <t>ZELE</t>
  </si>
  <si>
    <t>ZELZATE</t>
  </si>
  <si>
    <t>ZONNEBEKE</t>
  </si>
  <si>
    <t>ZOTTEGEM</t>
  </si>
  <si>
    <t>ZUIENKERKE</t>
  </si>
  <si>
    <t>ZULTE</t>
  </si>
  <si>
    <t>ZWALM</t>
  </si>
  <si>
    <t>ZWEVEGEM</t>
  </si>
  <si>
    <t>Berekening antwoorden</t>
  </si>
  <si>
    <t>Camping</t>
  </si>
  <si>
    <t>Isolatieperimeter</t>
  </si>
  <si>
    <t>Ander evenement?</t>
  </si>
  <si>
    <t>Totale oppervlakte</t>
  </si>
  <si>
    <t>Tenten?</t>
  </si>
  <si>
    <t>Alcohol</t>
  </si>
  <si>
    <t>Drugs</t>
  </si>
  <si>
    <t>Totaal</t>
  </si>
  <si>
    <t>18 (totaalscore op)</t>
  </si>
  <si>
    <t>1 ambulance vanaf</t>
  </si>
  <si>
    <t>2 ambulances vanaf</t>
  </si>
  <si>
    <t>3 ambulances vanaf</t>
  </si>
  <si>
    <t>4 ambulances vanaf</t>
  </si>
  <si>
    <t>5 ambulances vanaf</t>
  </si>
  <si>
    <t>6 ambulances vanaf</t>
  </si>
  <si>
    <t>7 ambulances vanaf</t>
  </si>
  <si>
    <t>8 ambulances vanaf</t>
  </si>
  <si>
    <t>° Vuurwerk
° Kleine (aangekondigde) betoging
° Muziekevenement (geen klassieke muziek of rock/house)
° Karnaval
° Meerdaagse wandelmarsen
° Competitiesport
° Marathon
° Wielrennen
Fuif</t>
  </si>
  <si>
    <t>10 jaar of meer</t>
  </si>
  <si>
    <t>4 tot 9 jaar</t>
  </si>
  <si>
    <t>3 jaar of minder</t>
  </si>
  <si>
    <t>Ja</t>
  </si>
  <si>
    <t>2,5 ha - 1 km²</t>
  </si>
  <si>
    <t>&gt; 1 km² (geef een schatting van de oppervlakte in km²)</t>
  </si>
  <si>
    <t>Druggebruik</t>
  </si>
  <si>
    <t>Afstand tot DGH</t>
  </si>
  <si>
    <t>Afstand van dichtstbijzijnde MUG</t>
  </si>
  <si>
    <t>Afstand van dichtstbijzijnde spoedgevallendienst</t>
  </si>
  <si>
    <t>Bereikbaarheid hulpdiensten</t>
  </si>
  <si>
    <t>De medische discipline heeft een risicoanalyse uitgevoerd betreffende dit evenement.  
Hieronder vindt u het advies voor de minimuminzet.</t>
  </si>
  <si>
    <t>Andere zorginstellingen</t>
  </si>
  <si>
    <t>Markt/braderie
° Concert (klassieke muziek)
° Theater
° Show
° Volksbal
° Tentoonstelling
° Bazaar
° Vlooienmarkt
° Beurs
Huwelijk
Pensenkermis</t>
  </si>
  <si>
    <t>Totaal aantal opp. in km²</t>
  </si>
  <si>
    <t>Afstand van dichtstbijzijnde ambulance</t>
  </si>
  <si>
    <t>Informatieve berekening voor mobiele toiletten en plaszuilen</t>
  </si>
  <si>
    <t>Datum &amp; uur begin van het evenement?</t>
  </si>
  <si>
    <t>Datum &amp; uur einde van het evenement?</t>
  </si>
  <si>
    <t>Carnaval</t>
  </si>
  <si>
    <t>Pensenkermis</t>
  </si>
  <si>
    <t>Meerdaagse wandeltocht</t>
  </si>
  <si>
    <t>Straatfestival (behalve carnaval)</t>
  </si>
  <si>
    <t>Bij score 3 &amp; 4, + 1 BBT-Vpk extra toevoegen, bij score 4, + 1 Arts extra toevoegen</t>
  </si>
  <si>
    <t>Bij score 3, + 1 BBT-Vpk extra toevoegen</t>
  </si>
  <si>
    <t>Bij score 1, + 1 extra hulppost voor de camping</t>
  </si>
  <si>
    <t>Bij score 1, + extra 2 BLS ploegen + 1 extra hulppost wegens groot terrein</t>
  </si>
  <si>
    <t>NOTA: voor Expert ICM, Aantal hulpposten kan je eventueel samenvoegen indien er extra transport is voorzien voor terreindekking. Steeds te bespreken/bekijken met kaartmateriaal/terreinverdeling</t>
  </si>
  <si>
    <t>Formule warme dagen</t>
  </si>
  <si>
    <t>prima.ovl@health.fgov.be</t>
  </si>
  <si>
    <t>Mail</t>
  </si>
  <si>
    <t>prima.wvl@health.fgov.be</t>
  </si>
  <si>
    <t>floor.lams@health.fgov.be</t>
  </si>
  <si>
    <t>tom.durnez@health.fgov.be</t>
  </si>
  <si>
    <t>Beurs/Opendeur</t>
  </si>
  <si>
    <t>Dorp/Wijk/Straatfeest</t>
  </si>
  <si>
    <t>Festival/Concert/Fuif</t>
  </si>
  <si>
    <t>Markt/Braderie/Kermis</t>
  </si>
  <si>
    <t>Officieel protocol</t>
  </si>
  <si>
    <t>Speelstraat</t>
  </si>
  <si>
    <t>SportActiviteit</t>
  </si>
  <si>
    <t>Stoet</t>
  </si>
  <si>
    <t>RiHOSEAS</t>
  </si>
  <si>
    <r>
      <rPr>
        <sz val="8"/>
        <rFont val="Segoe UI"/>
        <family val="2"/>
      </rPr>
      <t xml:space="preserve">AutoMotor (3)
Beurs/Opendeur (0)
Dorp/Wijk/Straatfeest (1)
Festival/Concert/Fuif (2)
Markt/Braderie/Kermis (0)
Officieel protocol (1)
Speelstraat (0)
SportActiviteit (1)
Stoet (1)
Vliegshow (3)
</t>
    </r>
    <r>
      <rPr>
        <sz val="8"/>
        <color rgb="FFFFFFFF"/>
        <rFont val="Segoe UI"/>
        <family val="2"/>
      </rPr>
      <t>Wielerwedstrijd</t>
    </r>
  </si>
  <si>
    <t>Onbekend</t>
  </si>
  <si>
    <t>Score</t>
  </si>
  <si>
    <t>Ander evenement</t>
  </si>
  <si>
    <t>Aanvraag is ingediend</t>
  </si>
  <si>
    <t>Tenten</t>
  </si>
  <si>
    <t>&gt;6</t>
  </si>
  <si>
    <t>Aantal Toeschouwers</t>
  </si>
  <si>
    <t>Ambulance/MUG</t>
  </si>
  <si>
    <t>Inzet Ambulance</t>
  </si>
  <si>
    <t>AutoMotor</t>
  </si>
  <si>
    <t>° Straatfestival (behalve carnaval)
° Sportevenementen (behalve marathon, wielrennen, competitiesport)
° Folkloristisch feest
° Danssportevenement
° Kerstmarkt
° ALLE ANDERE EVENEMENTEN
Optochten
Ballonvaart
Wielrennen achter derny</t>
  </si>
  <si>
    <t>0 Ambulance tot</t>
  </si>
  <si>
    <t>Advies warme dagen controle</t>
  </si>
  <si>
    <t>Overzicht evenementen en score 0-4</t>
  </si>
  <si>
    <t>Overzicht RiHOSEAS</t>
  </si>
  <si>
    <t>Nog niet toegevoegd aan berekening MRAE, toekomst te bekijken</t>
  </si>
  <si>
    <t>Zijn er doorgangen voor hulpverlening?</t>
  </si>
  <si>
    <t>Aantal podia?</t>
  </si>
  <si>
    <t>Invoegcellen</t>
  </si>
  <si>
    <t>Medische Inzet</t>
  </si>
  <si>
    <t>Datum &amp; Locatie</t>
  </si>
  <si>
    <t>Dit onderdeel alleen invullen indien er al een medische inzet bepaald is via een 'organisatie' of uit vorige edities.</t>
  </si>
  <si>
    <t>Ziekenwagen</t>
  </si>
  <si>
    <t>Minimum aantal verpleegkundigen*</t>
  </si>
  <si>
    <t>Minimum aantal artsen*</t>
  </si>
  <si>
    <t>Aantal ziekenwagens ter plaatse (incl. 2 hulpverleners)</t>
  </si>
  <si>
    <t>Aantal artsen*?</t>
  </si>
  <si>
    <t>plus 1 arts en 1 verpleegkundige vanaf</t>
  </si>
  <si>
    <t>Ziekenwagen geaccretiteerd</t>
  </si>
  <si>
    <t>MUG Equipe</t>
  </si>
  <si>
    <t>Geen MUG equipe tot</t>
  </si>
  <si>
    <t>Extra controle formule =&gt;</t>
  </si>
  <si>
    <t>• Score 0 - 2: Geen extra medische inzet
• Score 3 - 6: 1 hulppost (3 hulpverleners) en 1 BLS 
• Score 7 - 9: 1 hulppost (6 hulpverleners) en 2 BLS + 1 BBT-VPK + al dan niet een ziekenwagen (afhankelijk bezoekersaantal)
• Score &gt;=10: 1 hulpposten (6 hulpverleners per) + 3 BLS + 2 VPK + 1 Arts+ CP-Med + contact FGI
* Extra bij score 1 op camping = 1 extra hulppost voor de camping
* Extra bij score 3 op drugs, alcohol = 1 BBT vpk extra
* Extra bij score 4 op drugs = + 1 extra arts
* Extra bij oppervlakte &gt; 50.000m² moet je minsten 2-BLS ploegen toevoegen &amp; 1 extra hulppost.
• Ziekenwagen geaccretiteerd = enkel zichtbaar bij score &gt;6
*Indien antwoord 'onbekend is' = score +1 toevoegen</t>
  </si>
  <si>
    <t>Datum:</t>
  </si>
  <si>
    <t>Contact:</t>
  </si>
  <si>
    <t>Federaal Gezondheidsinspecteur</t>
  </si>
  <si>
    <t>Risicoanalyse op uw grondgebied</t>
  </si>
  <si>
    <t>RISICOANALYSE EVENEMENT</t>
  </si>
  <si>
    <r>
      <rPr>
        <sz val="9"/>
        <color theme="1"/>
        <rFont val="Open Sans"/>
      </rPr>
      <t xml:space="preserve">Dit MRAE-document (Medisch Risico Analyse Evenementen) heeft als doel om een medisch advies te kunnen opmaken en een medische inzet te bepalen tijdens het evenement.
De aanvraag ten laatste indienen </t>
    </r>
    <r>
      <rPr>
        <b/>
        <sz val="9"/>
        <color theme="1"/>
        <rFont val="Open Sans"/>
      </rPr>
      <t>6 weken</t>
    </r>
    <r>
      <rPr>
        <sz val="9"/>
        <color theme="1"/>
        <rFont val="Open Sans"/>
      </rPr>
      <t xml:space="preserve"> voor start evenement.
Voor Oost-Vlaanderen naar </t>
    </r>
    <r>
      <rPr>
        <b/>
        <sz val="9"/>
        <color theme="1"/>
        <rFont val="Open Sans"/>
      </rPr>
      <t>prima.ovl@health.fgov.be</t>
    </r>
    <r>
      <rPr>
        <sz val="9"/>
        <color theme="1"/>
        <rFont val="Open Sans"/>
      </rPr>
      <t xml:space="preserve">
Voor West-Vlaanderen naar </t>
    </r>
    <r>
      <rPr>
        <b/>
        <sz val="9"/>
        <color theme="1"/>
        <rFont val="Open Sans"/>
      </rPr>
      <t>prima.wvl@health.fgov.be</t>
    </r>
    <r>
      <rPr>
        <sz val="9"/>
        <color theme="1"/>
        <rFont val="Open Sans"/>
      </rPr>
      <t xml:space="preserve">
• Deel 1: Algemene informatie in te vullen door de </t>
    </r>
    <r>
      <rPr>
        <u/>
        <sz val="9"/>
        <color theme="1"/>
        <rFont val="Open Sans"/>
      </rPr>
      <t>organisator</t>
    </r>
    <r>
      <rPr>
        <sz val="9"/>
        <color theme="1"/>
        <rFont val="Open Sans"/>
      </rPr>
      <t xml:space="preserve">.
• Deel 2: Risicoanalyse in te vullen door de </t>
    </r>
    <r>
      <rPr>
        <u/>
        <sz val="9"/>
        <color theme="1"/>
        <rFont val="Open Sans"/>
      </rPr>
      <t>organisator</t>
    </r>
    <r>
      <rPr>
        <sz val="9"/>
        <color theme="1"/>
        <rFont val="Open Sans"/>
      </rPr>
      <t xml:space="preserve">.
• Deel 3: Brief advies in te vullen door </t>
    </r>
    <r>
      <rPr>
        <u/>
        <sz val="9"/>
        <color theme="1"/>
        <rFont val="Open Sans"/>
      </rPr>
      <t>Expert ICM</t>
    </r>
    <r>
      <rPr>
        <sz val="9"/>
        <color theme="1"/>
        <rFont val="Open Sans"/>
      </rPr>
      <t>.
• Deel 4: Meldingsformulier 112,</t>
    </r>
    <r>
      <rPr>
        <b/>
        <sz val="9"/>
        <color theme="1"/>
        <rFont val="Open Sans"/>
      </rPr>
      <t xml:space="preserve"> 2 weken</t>
    </r>
    <r>
      <rPr>
        <sz val="9"/>
        <color theme="1"/>
        <rFont val="Open Sans"/>
      </rPr>
      <t xml:space="preserve"> voordien in te vullen door de </t>
    </r>
    <r>
      <rPr>
        <u/>
        <sz val="9"/>
        <color theme="1"/>
        <rFont val="Open Sans"/>
      </rPr>
      <t>NPC</t>
    </r>
    <r>
      <rPr>
        <sz val="9"/>
        <color theme="1"/>
        <rFont val="Open Sans"/>
      </rPr>
      <t xml:space="preserve"> of organisator</t>
    </r>
    <r>
      <rPr>
        <sz val="9"/>
        <rFont val="Open Sans"/>
      </rPr>
      <t>.</t>
    </r>
    <r>
      <rPr>
        <sz val="9"/>
        <color theme="1"/>
        <rFont val="Open Sans"/>
      </rPr>
      <t xml:space="preserve">
• Deel 5: Evaluatie verzorging in te vullen door de </t>
    </r>
    <r>
      <rPr>
        <u/>
        <sz val="9"/>
        <color theme="1"/>
        <rFont val="Open Sans"/>
      </rPr>
      <t>medische organisatie</t>
    </r>
    <r>
      <rPr>
        <sz val="9"/>
        <color theme="1"/>
        <rFont val="Open Sans"/>
      </rPr>
      <t xml:space="preserve"> ten laatste </t>
    </r>
    <r>
      <rPr>
        <b/>
        <sz val="9"/>
        <color theme="1"/>
        <rFont val="Open Sans"/>
      </rPr>
      <t>3 weken</t>
    </r>
    <r>
      <rPr>
        <sz val="9"/>
        <color theme="1"/>
        <rFont val="Open Sans"/>
      </rPr>
      <t xml:space="preserve"> na evenement.</t>
    </r>
  </si>
  <si>
    <r>
      <rPr>
        <b/>
        <sz val="9"/>
        <rFont val="Open Sans"/>
      </rPr>
      <t>Welk evenement dient een aanvraag in te dienen?</t>
    </r>
    <r>
      <rPr>
        <sz val="9"/>
        <rFont val="Open Sans"/>
      </rPr>
      <t xml:space="preserve">
• Evenement met</t>
    </r>
    <r>
      <rPr>
        <b/>
        <sz val="9"/>
        <rFont val="Open Sans"/>
      </rPr>
      <t xml:space="preserve"> </t>
    </r>
    <r>
      <rPr>
        <b/>
        <u/>
        <sz val="9"/>
        <rFont val="Open Sans"/>
      </rPr>
      <t>tegelijkertijd</t>
    </r>
    <r>
      <rPr>
        <sz val="9"/>
        <rFont val="Open Sans"/>
      </rPr>
      <t xml:space="preserve"> &gt; 1500 deelnemers/bezoekers
• Alle types van dans- en muziekfestivals
• Op vraag van de veiligheidscel 
• Op vraag van de evenementencel
• Op vraag van FOD VVVL
• BNIP voor evenement =  FGI bevragen</t>
    </r>
  </si>
  <si>
    <t>• Rallywedstrijd: Zie KB van 28 november 1997 houdende de reglementering van de organisatie van sportwedstrijden of sportcompetities voor auto’s die geheel of gedeeltelijk op de openbare weg plaatshebben; hoofdstuk 5, art. 12
• Wielerwedstrijd: Zie generieke adviezen wielerwedstrijden
• Voetbalwedstrijd: Zie wetgeving 'de veiligheid bij voetbalwedstrijden'
*Randactiviteiten bij bovenstaande wedstrijden dienen beschouwd te worden als aparte evenementen en vallen niet onder deze adviezen/wetgeving. Indien evenement van toepassing is = MRAE aanvragen.</t>
  </si>
  <si>
    <r>
      <t xml:space="preserve">Maximum aantal bezoekers </t>
    </r>
    <r>
      <rPr>
        <b/>
        <sz val="9"/>
        <color rgb="FF3F3F3F"/>
        <rFont val="Open Sans"/>
      </rPr>
      <t>gelijktijdig</t>
    </r>
    <r>
      <rPr>
        <sz val="9"/>
        <color rgb="FF3F3F3F"/>
        <rFont val="Open Sans"/>
      </rPr>
      <t xml:space="preserve"> aanwezig?</t>
    </r>
  </si>
  <si>
    <r>
      <rPr>
        <b/>
        <sz val="9"/>
        <color rgb="FF3F3F3F"/>
        <rFont val="Open Sans"/>
      </rPr>
      <t>Omwonenden/burgers</t>
    </r>
    <r>
      <rPr>
        <sz val="9"/>
        <color rgb="FF3F3F3F"/>
        <rFont val="Open Sans"/>
      </rPr>
      <t xml:space="preserve"> in de isolatieperimeter</t>
    </r>
  </si>
  <si>
    <r>
      <t xml:space="preserve">Indien medische inzet </t>
    </r>
    <r>
      <rPr>
        <b/>
        <sz val="9"/>
        <color theme="1"/>
        <rFont val="Open Sans"/>
      </rPr>
      <t>niet</t>
    </r>
    <r>
      <rPr>
        <sz val="9"/>
        <color theme="1"/>
        <rFont val="Open Sans"/>
      </rPr>
      <t xml:space="preserve"> voldoende was graag opmerkingen toevoegen</t>
    </r>
  </si>
  <si>
    <t xml:space="preserve">Evenement: </t>
  </si>
  <si>
    <t>Directoraat-generaal Paraatheid &amp; Respons bij gezondheidscrises</t>
  </si>
  <si>
    <t>Minimum aantal BLS-ploegen op het terrein (1 BLS ploeg zijn min. 2 hulpverleners)</t>
  </si>
  <si>
    <t>T1:    T2:     T3:</t>
  </si>
  <si>
    <t>Aantal transporten naar het ziekenhuis met PIT en MUG</t>
  </si>
  <si>
    <t>Aantal transporten naar het ziekenhuis met PIT</t>
  </si>
  <si>
    <t>Aantal transporten uitgevoerd naar het ziekenhuis met ambulance en MUG</t>
  </si>
  <si>
    <t>Aantal transporten uitgevoerd naar het ziekenhuis met ambulance</t>
  </si>
  <si>
    <t>Aantal verzorgingen in de hulppost(en)</t>
  </si>
  <si>
    <t>Aantal verzorgingen op het terrein (excl. hulppost)</t>
  </si>
  <si>
    <t xml:space="preserve">prima.ovl@health.fgov.be
</t>
  </si>
  <si>
    <t>Dit formulier doormailen naar:
Voor West-Vlaanderen: WVL
Voor Oost-Vlaanderen: OVL</t>
  </si>
  <si>
    <t>https://forms.office.com/e/NQPxhrKWfy</t>
  </si>
  <si>
    <t>Of vul het formulier in via microsoft Forms</t>
  </si>
  <si>
    <t>Naam organisatie</t>
  </si>
  <si>
    <t>Minimum aantal ziekenwagens</t>
  </si>
  <si>
    <r>
      <t>•BLS-ploeg: Basic Life Support ploeg, minimaal 2 hulpverleners met het certificaat BLS met materiaal nodig om EHBO handelingen uit te voeren.
•Hulppost: Medische/EHBO post, minimaal 3 hulpverleners voorzien van het nodige medisch materiaal.
•Hulpverlener: minimaal gekwalificeerde EHBO-hulpverlener.
•Verpleegkundige met BBT: Verpleegkundig personeel die in het bezit is van het diploma bachelor na bachelor spoed &amp; intensieve zorgen of de postgraduaat spoed &amp; intensieve zorgen.
•Arts*: een urgentie-arts die wettelijk op een erkend spoedgevallendienst tewerkgesteld is. 
*</t>
    </r>
    <r>
      <rPr>
        <i/>
        <sz val="9"/>
        <color theme="1"/>
        <rFont val="Open Sans"/>
      </rPr>
      <t>KB van 27 april 1998 betreffende de normen waaraan een functie gespecialiseerde spoedgevallenzorg</t>
    </r>
  </si>
  <si>
    <t>* Die wettelijk op een erkend spoedgevallendienst tewerkgesteld is.</t>
  </si>
  <si>
    <r>
      <rPr>
        <b/>
        <sz val="9"/>
        <color theme="1"/>
        <rFont val="Open Sans"/>
      </rPr>
      <t>De organisatie zorgt voor:</t>
    </r>
    <r>
      <rPr>
        <sz val="9"/>
        <color theme="1"/>
        <rFont val="Open Sans"/>
      </rPr>
      <t xml:space="preserve">
• Verwittiging van entiteiten die in de isolatieperimeter vallen, dit 3 weken op voorhand.
• Een vlotte bereikbaarheid naar de hulppost voor bezoekers en externe interventiediensten die aanrijden.
• Transport naar de hulppost, de kleine noria.
• Begeleiding en ontvangen van externe interventiediensten via de nodige herkenbaarheid.
• Een evaluatie uiterlijk 3 weken na het evenement, doorsturen door de verantwoordelijke van de medische inzet. 
Controle door de federale gezondheidsinspectie kan steeds plaatsvinden gedurende het evenement.</t>
    </r>
  </si>
  <si>
    <t>° Auto/motorsport
° Vliegshow
Rockconcert</t>
  </si>
  <si>
    <t xml:space="preserve">° Evenement met Techno/house en aanverwante muziekvormen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</si>
</sst>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h:mm;@"/>
  </numFmts>
  <fonts count="52" x14ac:knownFonts="1">
    <font>
      <sz val="11"/>
      <color theme="1"/>
      <name val="Calibri"/>
      <family val="2"/>
      <scheme val="minor"/>
    </font>
    <font>
      <b/>
      <sz val="11"/>
      <color rgb="FF3F3F3F"/>
      <name val="Calibri"/>
      <family val="2"/>
      <scheme val="minor"/>
    </font>
    <font>
      <sz val="11"/>
      <color theme="0"/>
      <name val="Calibri"/>
      <family val="2"/>
      <scheme val="minor"/>
    </font>
    <font>
      <sz val="9"/>
      <color indexed="81"/>
      <name val="Tahoma"/>
      <family val="2"/>
    </font>
    <font>
      <sz val="20"/>
      <color theme="1"/>
      <name val="Calibri"/>
      <family val="2"/>
      <scheme val="minor"/>
    </font>
    <font>
      <b/>
      <sz val="9"/>
      <color indexed="81"/>
      <name val="Tahoma"/>
      <family val="2"/>
    </font>
    <font>
      <u/>
      <sz val="11"/>
      <color theme="1"/>
      <name val="Calibri"/>
      <family val="2"/>
      <scheme val="minor"/>
    </font>
    <font>
      <sz val="10"/>
      <color theme="1"/>
      <name val="Calibri"/>
      <family val="2"/>
      <scheme val="minor"/>
    </font>
    <font>
      <u/>
      <sz val="11"/>
      <color theme="10"/>
      <name val="Calibri"/>
      <family val="2"/>
      <scheme val="minor"/>
    </font>
    <font>
      <sz val="11"/>
      <color rgb="FF3F3F76"/>
      <name val="Calibri"/>
      <family val="2"/>
      <scheme val="minor"/>
    </font>
    <font>
      <b/>
      <sz val="11"/>
      <color theme="0"/>
      <name val="Calibri"/>
      <family val="2"/>
      <scheme val="minor"/>
    </font>
    <font>
      <b/>
      <sz val="8"/>
      <color indexed="81"/>
      <name val="Tahoma"/>
      <family val="2"/>
    </font>
    <font>
      <sz val="8"/>
      <color indexed="81"/>
      <name val="Tahoma"/>
      <family val="2"/>
    </font>
    <font>
      <i/>
      <sz val="8"/>
      <color indexed="81"/>
      <name val="Tahoma"/>
      <family val="2"/>
    </font>
    <font>
      <sz val="11"/>
      <color rgb="FF9C5700"/>
      <name val="Calibri"/>
      <family val="2"/>
      <scheme val="minor"/>
    </font>
    <font>
      <b/>
      <i/>
      <sz val="12"/>
      <name val="Calibri"/>
      <family val="2"/>
      <scheme val="minor"/>
    </font>
    <font>
      <b/>
      <i/>
      <sz val="11"/>
      <color rgb="FF3F3F3F"/>
      <name val="Calibri"/>
      <family val="2"/>
      <scheme val="minor"/>
    </font>
    <font>
      <b/>
      <i/>
      <sz val="11"/>
      <color rgb="FF3F3F76"/>
      <name val="Calibri"/>
      <family val="2"/>
      <scheme val="minor"/>
    </font>
    <font>
      <sz val="11"/>
      <color theme="1"/>
      <name val="Calibri"/>
      <family val="2"/>
      <scheme val="minor"/>
    </font>
    <font>
      <sz val="11"/>
      <color rgb="FF1E1E1E"/>
      <name val="Calibri"/>
      <family val="2"/>
      <scheme val="minor"/>
    </font>
    <font>
      <sz val="11"/>
      <color rgb="FFC00000"/>
      <name val="Calibri"/>
      <family val="2"/>
      <scheme val="minor"/>
    </font>
    <font>
      <b/>
      <sz val="11"/>
      <color theme="1"/>
      <name val="Calibri"/>
      <family val="2"/>
      <scheme val="minor"/>
    </font>
    <font>
      <sz val="8"/>
      <color rgb="FFFFFFFF"/>
      <name val="Segoe UI"/>
      <family val="2"/>
    </font>
    <font>
      <sz val="8"/>
      <name val="Segoe UI"/>
      <family val="2"/>
    </font>
    <font>
      <sz val="11"/>
      <color rgb="FFFF0000"/>
      <name val="Calibri"/>
      <family val="2"/>
      <scheme val="minor"/>
    </font>
    <font>
      <sz val="11"/>
      <color rgb="FF9C0006"/>
      <name val="Calibri"/>
      <family val="2"/>
      <scheme val="minor"/>
    </font>
    <font>
      <b/>
      <sz val="11"/>
      <color rgb="FF3F3F76"/>
      <name val="Calibri"/>
      <family val="2"/>
      <scheme val="minor"/>
    </font>
    <font>
      <sz val="10"/>
      <color theme="1"/>
      <name val="Arial"/>
      <family val="2"/>
    </font>
    <font>
      <sz val="11"/>
      <name val="Open Sans"/>
    </font>
    <font>
      <sz val="12"/>
      <name val="Open Sans"/>
    </font>
    <font>
      <sz val="9"/>
      <color theme="1"/>
      <name val="Open Sans"/>
    </font>
    <font>
      <b/>
      <sz val="9"/>
      <color theme="1"/>
      <name val="Open Sans"/>
    </font>
    <font>
      <u/>
      <sz val="9"/>
      <color theme="1"/>
      <name val="Open Sans"/>
    </font>
    <font>
      <sz val="9"/>
      <name val="Open Sans"/>
    </font>
    <font>
      <b/>
      <sz val="9"/>
      <name val="Open Sans"/>
    </font>
    <font>
      <b/>
      <u/>
      <sz val="9"/>
      <name val="Open Sans"/>
    </font>
    <font>
      <i/>
      <sz val="9"/>
      <color theme="1"/>
      <name val="Open Sans"/>
    </font>
    <font>
      <sz val="18"/>
      <color theme="1"/>
      <name val="Open Sans"/>
    </font>
    <font>
      <sz val="9"/>
      <color rgb="FF3F3F3F"/>
      <name val="Open Sans"/>
    </font>
    <font>
      <b/>
      <sz val="9"/>
      <color rgb="FF3F3F3F"/>
      <name val="Open Sans"/>
    </font>
    <font>
      <sz val="18"/>
      <name val="Open Sans"/>
    </font>
    <font>
      <sz val="9"/>
      <color rgb="FF3F3F76"/>
      <name val="Open Sans"/>
    </font>
    <font>
      <sz val="8"/>
      <color theme="1"/>
      <name val="Open Sans"/>
    </font>
    <font>
      <b/>
      <u/>
      <sz val="10"/>
      <color theme="1"/>
      <name val="Open Sans"/>
    </font>
    <font>
      <u/>
      <sz val="9"/>
      <color theme="10"/>
      <name val="Open Sans"/>
    </font>
    <font>
      <b/>
      <sz val="8"/>
      <color theme="1"/>
      <name val="Open Sans"/>
    </font>
    <font>
      <b/>
      <sz val="10"/>
      <color theme="1"/>
      <name val="Open Sans"/>
    </font>
    <font>
      <sz val="10"/>
      <color theme="1"/>
      <name val="Open Sans"/>
    </font>
    <font>
      <b/>
      <sz val="10"/>
      <name val="Open Sans"/>
    </font>
    <font>
      <sz val="10"/>
      <name val="Open Sans"/>
    </font>
    <font>
      <sz val="12"/>
      <color theme="1"/>
      <name val="Open Sans"/>
    </font>
    <font>
      <u/>
      <sz val="11"/>
      <color theme="10"/>
      <name val="Open Sans"/>
    </font>
  </fonts>
  <fills count="31">
    <fill>
      <patternFill patternType="none"/>
    </fill>
    <fill>
      <patternFill patternType="gray125"/>
    </fill>
    <fill>
      <patternFill patternType="solid">
        <fgColor rgb="FFF2F2F2"/>
      </patternFill>
    </fill>
    <fill>
      <patternFill patternType="solid">
        <fgColor theme="7"/>
      </patternFill>
    </fill>
    <fill>
      <patternFill patternType="solid">
        <fgColor rgb="FFFFCC99"/>
      </patternFill>
    </fill>
    <fill>
      <patternFill patternType="solid">
        <fgColor rgb="FFA5A5A5"/>
      </patternFill>
    </fill>
    <fill>
      <patternFill patternType="solid">
        <fgColor rgb="FFFFEB9C"/>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rgb="FFFFFFCC"/>
      </patternFill>
    </fill>
    <fill>
      <patternFill patternType="solid">
        <fgColor theme="0"/>
        <bgColor indexed="64"/>
      </patternFill>
    </fill>
    <fill>
      <patternFill patternType="solid">
        <fgColor rgb="FFC00000"/>
        <bgColor indexed="64"/>
      </patternFill>
    </fill>
    <fill>
      <patternFill patternType="solid">
        <fgColor theme="2" tint="-0.499984740745262"/>
        <bgColor indexed="64"/>
      </patternFill>
    </fill>
    <fill>
      <patternFill patternType="solid">
        <fgColor rgb="FFFF0000"/>
        <bgColor indexed="64"/>
      </patternFill>
    </fill>
    <fill>
      <patternFill patternType="solid">
        <fgColor rgb="FFFFFF99"/>
        <bgColor indexed="64"/>
      </patternFill>
    </fill>
    <fill>
      <patternFill patternType="solid">
        <fgColor rgb="FF00B0F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CCFF"/>
        <bgColor indexed="64"/>
      </patternFill>
    </fill>
    <fill>
      <patternFill patternType="solid">
        <fgColor rgb="FFFFC000"/>
        <bgColor indexed="64"/>
      </patternFill>
    </fill>
    <fill>
      <patternFill patternType="solid">
        <fgColor rgb="FFFF5050"/>
        <bgColor indexed="64"/>
      </patternFill>
    </fill>
    <fill>
      <patternFill patternType="solid">
        <fgColor rgb="FFFFC7CE"/>
      </patternFill>
    </fill>
    <fill>
      <patternFill patternType="solid">
        <fgColor theme="7" tint="0.59999389629810485"/>
        <bgColor indexed="64"/>
      </patternFill>
    </fill>
    <fill>
      <patternFill patternType="solid">
        <fgColor rgb="FF40E4AD"/>
        <bgColor indexed="64"/>
      </patternFill>
    </fill>
    <fill>
      <patternFill patternType="solid">
        <fgColor rgb="FF3A81D7"/>
        <bgColor indexed="64"/>
      </patternFill>
    </fill>
    <fill>
      <patternFill patternType="solid">
        <fgColor rgb="FFFFFFCC"/>
        <bgColor indexed="64"/>
      </patternFill>
    </fill>
    <fill>
      <patternFill patternType="solid">
        <fgColor rgb="FFFFFFCC"/>
        <bgColor rgb="FFFFCC99"/>
      </patternFill>
    </fill>
  </fills>
  <borders count="35">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rgb="FF3F3F3F"/>
      </left>
      <right/>
      <top style="double">
        <color rgb="FF3F3F3F"/>
      </top>
      <bottom style="thin">
        <color indexed="64"/>
      </bottom>
      <diagonal/>
    </border>
    <border>
      <left/>
      <right/>
      <top style="double">
        <color rgb="FF3F3F3F"/>
      </top>
      <bottom style="thin">
        <color indexed="64"/>
      </bottom>
      <diagonal/>
    </border>
    <border>
      <left style="thin">
        <color indexed="64"/>
      </left>
      <right style="thin">
        <color indexed="64"/>
      </right>
      <top style="double">
        <color rgb="FF3F3F3F"/>
      </top>
      <bottom style="double">
        <color rgb="FF3F3F3F"/>
      </bottom>
      <diagonal/>
    </border>
    <border>
      <left style="thin">
        <color indexed="64"/>
      </left>
      <right style="thin">
        <color indexed="64"/>
      </right>
      <top style="double">
        <color rgb="FF3F3F3F"/>
      </top>
      <bottom style="thin">
        <color indexed="64"/>
      </bottom>
      <diagonal/>
    </border>
    <border>
      <left style="thin">
        <color indexed="64"/>
      </left>
      <right style="thin">
        <color indexed="64"/>
      </right>
      <top style="thin">
        <color indexed="64"/>
      </top>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indexed="64"/>
      </top>
      <bottom style="thin">
        <color rgb="FF3F3F3F"/>
      </bottom>
      <diagonal/>
    </border>
    <border>
      <left/>
      <right/>
      <top style="thin">
        <color indexed="64"/>
      </top>
      <bottom style="thin">
        <color rgb="FF3F3F3F"/>
      </bottom>
      <diagonal/>
    </border>
    <border>
      <left/>
      <right style="thin">
        <color rgb="FF3F3F3F"/>
      </right>
      <top style="thin">
        <color indexed="64"/>
      </top>
      <bottom style="thin">
        <color rgb="FF3F3F3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double">
        <color rgb="FF3F3F3F"/>
      </right>
      <top style="thin">
        <color rgb="FF7F7F7F"/>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0" fontId="1" fillId="2" borderId="1" applyNumberFormat="0" applyAlignment="0" applyProtection="0"/>
    <xf numFmtId="0" fontId="2" fillId="3" borderId="0" applyNumberFormat="0" applyBorder="0" applyAlignment="0" applyProtection="0"/>
    <xf numFmtId="0" fontId="8" fillId="0" borderId="0" applyNumberFormat="0" applyFill="0" applyBorder="0" applyAlignment="0" applyProtection="0"/>
    <xf numFmtId="0" fontId="9" fillId="4" borderId="4" applyNumberFormat="0" applyAlignment="0" applyProtection="0"/>
    <xf numFmtId="0" fontId="10" fillId="5" borderId="5" applyNumberFormat="0" applyAlignment="0" applyProtection="0"/>
    <xf numFmtId="0" fontId="14" fillId="6" borderId="0" applyNumberFormat="0" applyBorder="0" applyAlignment="0" applyProtection="0"/>
    <xf numFmtId="0" fontId="18" fillId="12" borderId="16" applyNumberFormat="0" applyFont="0" applyAlignment="0" applyProtection="0"/>
    <xf numFmtId="0" fontId="24" fillId="0" borderId="0" applyNumberFormat="0" applyFill="0" applyBorder="0" applyAlignment="0" applyProtection="0"/>
    <xf numFmtId="0" fontId="25" fillId="25" borderId="0" applyNumberFormat="0" applyBorder="0" applyAlignment="0" applyProtection="0"/>
  </cellStyleXfs>
  <cellXfs count="212">
    <xf numFmtId="0" fontId="0" fillId="0" borderId="0" xfId="0"/>
    <xf numFmtId="0" fontId="6" fillId="0" borderId="0" xfId="0" applyFont="1"/>
    <xf numFmtId="49" fontId="0" fillId="0" borderId="0" xfId="0" applyNumberFormat="1"/>
    <xf numFmtId="0" fontId="0" fillId="0" borderId="0" xfId="0" applyAlignment="1">
      <alignment vertical="top" wrapText="1"/>
    </xf>
    <xf numFmtId="0" fontId="9" fillId="4" borderId="4" xfId="4" applyAlignment="1"/>
    <xf numFmtId="0" fontId="0" fillId="0" borderId="6" xfId="0" applyBorder="1"/>
    <xf numFmtId="0" fontId="0" fillId="0" borderId="7" xfId="0" applyBorder="1"/>
    <xf numFmtId="0" fontId="0" fillId="0" borderId="9" xfId="0" applyBorder="1"/>
    <xf numFmtId="3" fontId="0" fillId="0" borderId="10" xfId="0" applyNumberFormat="1" applyBorder="1"/>
    <xf numFmtId="0" fontId="0" fillId="0" borderId="11" xfId="0" applyBorder="1"/>
    <xf numFmtId="0" fontId="0" fillId="0" borderId="12" xfId="0" applyBorder="1"/>
    <xf numFmtId="3" fontId="0" fillId="0" borderId="13" xfId="0" applyNumberFormat="1" applyBorder="1"/>
    <xf numFmtId="3" fontId="0" fillId="0" borderId="8" xfId="0" applyNumberFormat="1" applyBorder="1"/>
    <xf numFmtId="0" fontId="9" fillId="4" borderId="4" xfId="4"/>
    <xf numFmtId="0" fontId="9" fillId="4" borderId="14" xfId="4" applyBorder="1"/>
    <xf numFmtId="0" fontId="0" fillId="7" borderId="2" xfId="0" applyFill="1" applyBorder="1" applyAlignment="1">
      <alignment vertical="top" wrapText="1"/>
    </xf>
    <xf numFmtId="0" fontId="0" fillId="8" borderId="2" xfId="0" applyFill="1" applyBorder="1" applyAlignment="1">
      <alignment vertical="top" wrapText="1"/>
    </xf>
    <xf numFmtId="0" fontId="0" fillId="11" borderId="15" xfId="0" applyFill="1" applyBorder="1" applyAlignment="1">
      <alignment vertical="top" wrapText="1"/>
    </xf>
    <xf numFmtId="0" fontId="14" fillId="6" borderId="0" xfId="6"/>
    <xf numFmtId="0" fontId="0" fillId="9" borderId="2" xfId="0" applyFill="1" applyBorder="1" applyAlignment="1">
      <alignment vertical="top" wrapText="1"/>
    </xf>
    <xf numFmtId="0" fontId="0" fillId="10" borderId="2" xfId="0" applyFill="1" applyBorder="1" applyAlignment="1">
      <alignment vertical="top" wrapText="1"/>
    </xf>
    <xf numFmtId="0" fontId="0" fillId="0" borderId="0" xfId="0" applyAlignment="1">
      <alignment vertical="top"/>
    </xf>
    <xf numFmtId="3" fontId="0" fillId="0" borderId="0" xfId="0" applyNumberFormat="1" applyAlignment="1">
      <alignment horizontal="left" vertical="top"/>
    </xf>
    <xf numFmtId="0" fontId="0" fillId="7" borderId="2" xfId="0" applyFill="1" applyBorder="1" applyAlignment="1">
      <alignment horizontal="center" vertical="top" wrapText="1"/>
    </xf>
    <xf numFmtId="0" fontId="0" fillId="8" borderId="2" xfId="0" applyFill="1" applyBorder="1" applyAlignment="1">
      <alignment horizontal="center" vertical="top" wrapText="1"/>
    </xf>
    <xf numFmtId="0" fontId="0" fillId="9" borderId="2" xfId="0" applyFill="1" applyBorder="1" applyAlignment="1">
      <alignment horizontal="center" vertical="top" wrapText="1"/>
    </xf>
    <xf numFmtId="0" fontId="0" fillId="10" borderId="2" xfId="0" applyFill="1" applyBorder="1" applyAlignment="1">
      <alignment horizontal="center" vertical="top" wrapText="1"/>
    </xf>
    <xf numFmtId="0" fontId="0" fillId="11" borderId="2" xfId="0" applyFill="1" applyBorder="1" applyAlignment="1">
      <alignment horizontal="center" vertical="top" wrapText="1"/>
    </xf>
    <xf numFmtId="0" fontId="14" fillId="6" borderId="2" xfId="6" applyBorder="1" applyAlignment="1">
      <alignment horizontal="center"/>
    </xf>
    <xf numFmtId="164" fontId="0" fillId="0" borderId="0" xfId="0" applyNumberFormat="1"/>
    <xf numFmtId="0" fontId="7" fillId="0" borderId="0" xfId="0" applyFont="1"/>
    <xf numFmtId="0" fontId="19" fillId="12" borderId="2" xfId="7" applyFont="1" applyBorder="1"/>
    <xf numFmtId="0" fontId="0" fillId="0" borderId="2" xfId="0" applyBorder="1"/>
    <xf numFmtId="0" fontId="0" fillId="12" borderId="2" xfId="7" applyFont="1" applyBorder="1"/>
    <xf numFmtId="0" fontId="0" fillId="13" borderId="2" xfId="0" applyFill="1" applyBorder="1"/>
    <xf numFmtId="14" fontId="0" fillId="0" borderId="0" xfId="0" applyNumberFormat="1"/>
    <xf numFmtId="0" fontId="7" fillId="0" borderId="0" xfId="0" applyFont="1" applyAlignment="1">
      <alignment horizontal="left" vertical="top" wrapText="1"/>
    </xf>
    <xf numFmtId="0" fontId="0" fillId="16" borderId="0" xfId="0" applyFill="1" applyAlignment="1">
      <alignment vertical="top" wrapText="1"/>
    </xf>
    <xf numFmtId="0" fontId="0" fillId="0" borderId="0" xfId="0" applyAlignment="1"/>
    <xf numFmtId="0" fontId="7" fillId="14" borderId="0" xfId="0" applyFont="1" applyFill="1"/>
    <xf numFmtId="0" fontId="22" fillId="0" borderId="0" xfId="0" applyFont="1"/>
    <xf numFmtId="0" fontId="22" fillId="0" borderId="0" xfId="0" applyFont="1" applyAlignment="1">
      <alignment horizontal="left" vertical="top" wrapText="1"/>
    </xf>
    <xf numFmtId="0" fontId="10" fillId="5" borderId="5" xfId="5"/>
    <xf numFmtId="0" fontId="21" fillId="0" borderId="0" xfId="0" applyFont="1" applyAlignment="1">
      <alignment horizontal="center" vertical="center"/>
    </xf>
    <xf numFmtId="0" fontId="0" fillId="0" borderId="0" xfId="0" applyFill="1" applyBorder="1" applyAlignment="1"/>
    <xf numFmtId="0" fontId="21" fillId="0" borderId="0" xfId="0" applyFont="1" applyFill="1" applyBorder="1" applyAlignment="1">
      <alignment horizontal="center" vertical="center"/>
    </xf>
    <xf numFmtId="0" fontId="0" fillId="0" borderId="2" xfId="0" applyBorder="1" applyAlignment="1">
      <alignment horizontal="right" vertical="top"/>
    </xf>
    <xf numFmtId="0" fontId="24" fillId="0" borderId="0" xfId="8"/>
    <xf numFmtId="0" fontId="24" fillId="0" borderId="0" xfId="8" applyAlignment="1">
      <alignment vertical="top"/>
    </xf>
    <xf numFmtId="0" fontId="21" fillId="0" borderId="0" xfId="0" applyFont="1" applyAlignment="1">
      <alignment horizontal="center"/>
    </xf>
    <xf numFmtId="0" fontId="0" fillId="17" borderId="2" xfId="0" applyFill="1" applyBorder="1"/>
    <xf numFmtId="0" fontId="0" fillId="17" borderId="2" xfId="0" applyFill="1" applyBorder="1" applyAlignment="1">
      <alignment horizontal="right"/>
    </xf>
    <xf numFmtId="0" fontId="0" fillId="18" borderId="2" xfId="0" applyFill="1" applyBorder="1" applyAlignment="1">
      <alignment vertical="top" wrapText="1"/>
    </xf>
    <xf numFmtId="0" fontId="0" fillId="19" borderId="2" xfId="0" applyFill="1" applyBorder="1" applyAlignment="1">
      <alignment vertical="top" wrapText="1"/>
    </xf>
    <xf numFmtId="0" fontId="0" fillId="17" borderId="2" xfId="0" applyFill="1" applyBorder="1" applyAlignment="1">
      <alignment vertical="top" wrapText="1"/>
    </xf>
    <xf numFmtId="0" fontId="0" fillId="20" borderId="2" xfId="0" applyFill="1" applyBorder="1" applyAlignment="1">
      <alignment vertical="top" wrapText="1"/>
    </xf>
    <xf numFmtId="0" fontId="0" fillId="0" borderId="0" xfId="0" applyBorder="1"/>
    <xf numFmtId="0" fontId="0" fillId="0" borderId="0" xfId="0" applyAlignment="1">
      <alignment wrapText="1"/>
    </xf>
    <xf numFmtId="0" fontId="10" fillId="5" borderId="21" xfId="5" applyBorder="1" applyAlignment="1">
      <alignment wrapText="1"/>
    </xf>
    <xf numFmtId="0" fontId="10" fillId="5" borderId="22" xfId="5" applyBorder="1" applyAlignment="1">
      <alignment wrapText="1"/>
    </xf>
    <xf numFmtId="0" fontId="0" fillId="21" borderId="0" xfId="0" applyFill="1" applyAlignment="1">
      <alignment wrapText="1"/>
    </xf>
    <xf numFmtId="0" fontId="0" fillId="17" borderId="0" xfId="0" applyFill="1" applyAlignment="1">
      <alignment wrapText="1"/>
    </xf>
    <xf numFmtId="0" fontId="0" fillId="22" borderId="0" xfId="0" applyFill="1" applyAlignment="1">
      <alignment wrapText="1"/>
    </xf>
    <xf numFmtId="0" fontId="0" fillId="23" borderId="0" xfId="0" applyFill="1" applyAlignment="1">
      <alignment wrapText="1"/>
    </xf>
    <xf numFmtId="0" fontId="0" fillId="24" borderId="0" xfId="0" applyFill="1" applyAlignment="1">
      <alignment wrapText="1"/>
    </xf>
    <xf numFmtId="0" fontId="24" fillId="0" borderId="0" xfId="8" applyAlignment="1">
      <alignment horizontal="left" vertical="top"/>
    </xf>
    <xf numFmtId="0" fontId="0" fillId="0" borderId="10" xfId="0" applyBorder="1"/>
    <xf numFmtId="0" fontId="14" fillId="6" borderId="23" xfId="6" applyBorder="1" applyAlignment="1">
      <alignment vertical="top" wrapText="1"/>
    </xf>
    <xf numFmtId="0" fontId="14" fillId="6" borderId="23" xfId="6" applyBorder="1"/>
    <xf numFmtId="0" fontId="21" fillId="0" borderId="0" xfId="0" applyFont="1"/>
    <xf numFmtId="0" fontId="25" fillId="25" borderId="0" xfId="9"/>
    <xf numFmtId="0" fontId="0" fillId="12" borderId="17" xfId="7" applyFont="1" applyBorder="1"/>
    <xf numFmtId="0" fontId="0" fillId="13" borderId="3" xfId="0" applyFill="1" applyBorder="1"/>
    <xf numFmtId="0" fontId="0" fillId="0" borderId="33" xfId="0" applyBorder="1"/>
    <xf numFmtId="0" fontId="0" fillId="0" borderId="34" xfId="0" applyBorder="1"/>
    <xf numFmtId="0" fontId="0" fillId="0" borderId="23" xfId="0" applyBorder="1"/>
    <xf numFmtId="0" fontId="21" fillId="26" borderId="2" xfId="0" applyFont="1" applyFill="1" applyBorder="1" applyAlignment="1">
      <alignment horizontal="center" vertical="center"/>
    </xf>
    <xf numFmtId="0" fontId="0" fillId="23" borderId="2" xfId="0" applyFill="1" applyBorder="1"/>
    <xf numFmtId="0" fontId="0" fillId="23" borderId="0" xfId="0" applyFill="1" applyBorder="1"/>
    <xf numFmtId="0" fontId="0" fillId="0" borderId="0" xfId="0" applyProtection="1">
      <protection locked="0"/>
    </xf>
    <xf numFmtId="0" fontId="27" fillId="0" borderId="0" xfId="0" applyFont="1"/>
    <xf numFmtId="49" fontId="33" fillId="2" borderId="2" xfId="1" applyNumberFormat="1" applyFont="1" applyBorder="1" applyAlignment="1">
      <alignment horizontal="left"/>
    </xf>
    <xf numFmtId="0" fontId="38" fillId="2" borderId="2" xfId="1" applyFont="1" applyBorder="1" applyAlignment="1">
      <alignment horizontal="left"/>
    </xf>
    <xf numFmtId="0" fontId="38" fillId="2" borderId="17" xfId="1" applyFont="1" applyBorder="1" applyAlignment="1">
      <alignment horizontal="left"/>
    </xf>
    <xf numFmtId="0" fontId="30" fillId="0" borderId="0" xfId="0" applyFont="1"/>
    <xf numFmtId="14" fontId="30" fillId="0" borderId="0" xfId="0" applyNumberFormat="1" applyFont="1" applyAlignment="1">
      <alignment horizontal="left"/>
    </xf>
    <xf numFmtId="0" fontId="32" fillId="0" borderId="0" xfId="0" applyFont="1"/>
    <xf numFmtId="0" fontId="32" fillId="0" borderId="0" xfId="0" applyFont="1" applyAlignment="1">
      <alignment horizontal="left"/>
    </xf>
    <xf numFmtId="49" fontId="32" fillId="0" borderId="0" xfId="0" quotePrefix="1" applyNumberFormat="1" applyFont="1" applyAlignment="1">
      <alignment horizontal="left"/>
    </xf>
    <xf numFmtId="0" fontId="30" fillId="0" borderId="0" xfId="0" quotePrefix="1" applyFont="1" applyAlignment="1">
      <alignment horizontal="left"/>
    </xf>
    <xf numFmtId="49" fontId="30" fillId="0" borderId="0" xfId="0" applyNumberFormat="1" applyFont="1"/>
    <xf numFmtId="0" fontId="44" fillId="0" borderId="0" xfId="3" applyFont="1"/>
    <xf numFmtId="0" fontId="30" fillId="0" borderId="0" xfId="0" applyFont="1" applyAlignment="1">
      <alignment horizontal="left" vertical="top"/>
    </xf>
    <xf numFmtId="14" fontId="30" fillId="0" borderId="0" xfId="0" quotePrefix="1" applyNumberFormat="1" applyFont="1" applyAlignment="1">
      <alignment horizontal="left"/>
    </xf>
    <xf numFmtId="164" fontId="30" fillId="0" borderId="0" xfId="0" applyNumberFormat="1" applyFont="1"/>
    <xf numFmtId="0" fontId="30" fillId="0" borderId="2" xfId="0" applyFont="1" applyBorder="1" applyAlignment="1">
      <alignment horizontal="left" vertical="top"/>
    </xf>
    <xf numFmtId="1" fontId="30" fillId="0" borderId="2" xfId="0" applyNumberFormat="1" applyFont="1" applyBorder="1" applyAlignment="1">
      <alignment horizontal="left" vertical="top"/>
    </xf>
    <xf numFmtId="0" fontId="42" fillId="0" borderId="0" xfId="0" applyFont="1"/>
    <xf numFmtId="49" fontId="30" fillId="13" borderId="2" xfId="0" applyNumberFormat="1" applyFont="1" applyFill="1" applyBorder="1" applyAlignment="1" applyProtection="1">
      <alignment horizontal="left" vertical="top" wrapText="1"/>
    </xf>
    <xf numFmtId="49" fontId="33" fillId="13" borderId="2" xfId="0" applyNumberFormat="1" applyFont="1" applyFill="1" applyBorder="1" applyAlignment="1" applyProtection="1">
      <alignment horizontal="left" vertical="top" wrapText="1"/>
    </xf>
    <xf numFmtId="49" fontId="30" fillId="0" borderId="2" xfId="0" applyNumberFormat="1" applyFont="1" applyBorder="1" applyAlignment="1" applyProtection="1">
      <alignment horizontal="left" vertical="top" wrapText="1"/>
    </xf>
    <xf numFmtId="0" fontId="30" fillId="0" borderId="0" xfId="0" applyFont="1" applyAlignment="1"/>
    <xf numFmtId="0" fontId="31" fillId="0" borderId="0" xfId="0" applyFont="1"/>
    <xf numFmtId="0" fontId="31" fillId="0" borderId="0" xfId="0" applyFont="1" applyAlignment="1">
      <alignment vertical="top"/>
    </xf>
    <xf numFmtId="0" fontId="42" fillId="0" borderId="0" xfId="0" applyFont="1" applyAlignment="1"/>
    <xf numFmtId="0" fontId="47" fillId="0" borderId="2" xfId="0" applyFont="1" applyBorder="1" applyProtection="1">
      <protection locked="0"/>
    </xf>
    <xf numFmtId="0" fontId="0" fillId="0" borderId="0" xfId="0" applyAlignment="1">
      <alignment vertical="center"/>
    </xf>
    <xf numFmtId="0" fontId="41" fillId="29" borderId="2" xfId="4" applyFont="1" applyFill="1" applyBorder="1" applyAlignment="1" applyProtection="1">
      <protection locked="0"/>
    </xf>
    <xf numFmtId="0" fontId="41" fillId="29" borderId="2" xfId="4" applyFont="1" applyFill="1" applyBorder="1" applyAlignment="1" applyProtection="1">
      <alignment horizontal="center"/>
      <protection locked="0"/>
    </xf>
    <xf numFmtId="49" fontId="29" fillId="28" borderId="2" xfId="4" applyNumberFormat="1" applyFont="1" applyFill="1" applyBorder="1" applyAlignment="1" applyProtection="1">
      <alignment horizontal="center"/>
    </xf>
    <xf numFmtId="0" fontId="41" fillId="29" borderId="2" xfId="4" applyFont="1" applyFill="1" applyBorder="1" applyAlignment="1" applyProtection="1">
      <alignment horizontal="left" vertical="top"/>
      <protection locked="0"/>
    </xf>
    <xf numFmtId="22" fontId="41" fillId="29" borderId="2" xfId="4" applyNumberFormat="1" applyFont="1" applyFill="1" applyBorder="1" applyAlignment="1" applyProtection="1">
      <alignment horizontal="left" vertical="top"/>
      <protection locked="0"/>
    </xf>
    <xf numFmtId="49" fontId="41" fillId="29" borderId="2" xfId="4" applyNumberFormat="1" applyFont="1" applyFill="1" applyBorder="1" applyAlignment="1" applyProtection="1">
      <alignment horizontal="left" vertical="top"/>
      <protection locked="0"/>
    </xf>
    <xf numFmtId="0" fontId="41" fillId="12" borderId="2" xfId="4" applyFont="1" applyFill="1" applyBorder="1" applyAlignment="1" applyProtection="1">
      <alignment horizontal="left" vertical="top"/>
      <protection locked="0"/>
    </xf>
    <xf numFmtId="49" fontId="44" fillId="30" borderId="2" xfId="0" applyNumberFormat="1" applyFont="1" applyFill="1" applyBorder="1" applyAlignment="1" applyProtection="1">
      <alignment vertical="top"/>
      <protection locked="0"/>
    </xf>
    <xf numFmtId="1" fontId="41" fillId="29" borderId="2" xfId="4" applyNumberFormat="1" applyFont="1" applyFill="1" applyBorder="1" applyAlignment="1" applyProtection="1">
      <alignment horizontal="left" vertical="top"/>
      <protection locked="0"/>
    </xf>
    <xf numFmtId="0" fontId="41" fillId="29" borderId="2" xfId="4" applyFont="1" applyFill="1" applyBorder="1" applyAlignment="1" applyProtection="1">
      <alignment vertical="top"/>
      <protection locked="0"/>
    </xf>
    <xf numFmtId="2" fontId="41" fillId="29" borderId="2" xfId="4" applyNumberFormat="1" applyFont="1" applyFill="1" applyBorder="1" applyAlignment="1" applyProtection="1">
      <alignment horizontal="left" vertical="top"/>
      <protection locked="0"/>
    </xf>
    <xf numFmtId="0" fontId="32" fillId="27" borderId="2" xfId="3" applyFont="1" applyFill="1" applyBorder="1" applyAlignment="1" applyProtection="1">
      <alignment horizontal="left" vertical="top"/>
      <protection locked="0"/>
    </xf>
    <xf numFmtId="0" fontId="32" fillId="27" borderId="2" xfId="3" applyFont="1" applyFill="1" applyBorder="1" applyAlignment="1" applyProtection="1">
      <alignment horizontal="left" vertical="top" wrapText="1"/>
      <protection locked="0"/>
    </xf>
    <xf numFmtId="0" fontId="37" fillId="28" borderId="2" xfId="0" applyFont="1" applyFill="1" applyBorder="1" applyAlignment="1">
      <alignment horizontal="center"/>
    </xf>
    <xf numFmtId="0" fontId="20" fillId="27" borderId="2" xfId="0" applyFont="1" applyFill="1" applyBorder="1" applyAlignment="1">
      <alignment horizontal="center"/>
    </xf>
    <xf numFmtId="0" fontId="28" fillId="28" borderId="17" xfId="2" applyFont="1" applyFill="1" applyBorder="1" applyAlignment="1">
      <alignment horizontal="center"/>
    </xf>
    <xf numFmtId="0" fontId="28" fillId="28" borderId="18" xfId="2" applyFont="1" applyFill="1" applyBorder="1" applyAlignment="1">
      <alignment horizontal="center"/>
    </xf>
    <xf numFmtId="49" fontId="31" fillId="27" borderId="2" xfId="0" applyNumberFormat="1" applyFont="1" applyFill="1" applyBorder="1" applyAlignment="1">
      <alignment horizontal="center" vertical="top" wrapText="1"/>
    </xf>
    <xf numFmtId="49" fontId="21" fillId="27" borderId="2" xfId="0" applyNumberFormat="1" applyFont="1" applyFill="1" applyBorder="1" applyAlignment="1">
      <alignment horizontal="center" vertical="top" wrapText="1"/>
    </xf>
    <xf numFmtId="0" fontId="0" fillId="27" borderId="17" xfId="0" applyFill="1" applyBorder="1" applyAlignment="1">
      <alignment horizontal="center"/>
    </xf>
    <xf numFmtId="0" fontId="0" fillId="27" borderId="3" xfId="0" applyFill="1" applyBorder="1" applyAlignment="1">
      <alignment horizontal="center"/>
    </xf>
    <xf numFmtId="0" fontId="37" fillId="28" borderId="6" xfId="0" applyFont="1" applyFill="1" applyBorder="1" applyAlignment="1">
      <alignment horizontal="center"/>
    </xf>
    <xf numFmtId="0" fontId="37" fillId="28" borderId="7" xfId="0" applyFont="1" applyFill="1" applyBorder="1" applyAlignment="1">
      <alignment horizontal="center"/>
    </xf>
    <xf numFmtId="0" fontId="37" fillId="28" borderId="11" xfId="0" applyFont="1" applyFill="1" applyBorder="1" applyAlignment="1">
      <alignment horizontal="center"/>
    </xf>
    <xf numFmtId="0" fontId="37" fillId="28" borderId="12" xfId="0" applyFont="1" applyFill="1" applyBorder="1" applyAlignment="1">
      <alignment horizontal="center"/>
    </xf>
    <xf numFmtId="0" fontId="30" fillId="0" borderId="2" xfId="0" applyFont="1" applyBorder="1" applyAlignment="1">
      <alignment horizontal="left" vertical="top"/>
    </xf>
    <xf numFmtId="0" fontId="42" fillId="0" borderId="0" xfId="0" applyFont="1" applyAlignment="1">
      <alignment horizontal="right"/>
    </xf>
    <xf numFmtId="0" fontId="43" fillId="0" borderId="0" xfId="0" applyFont="1" applyAlignment="1">
      <alignment horizontal="center"/>
    </xf>
    <xf numFmtId="0" fontId="30" fillId="0" borderId="0" xfId="0" applyFont="1" applyAlignment="1">
      <alignment horizontal="center"/>
    </xf>
    <xf numFmtId="0" fontId="30" fillId="0" borderId="0" xfId="0" applyFont="1" applyAlignment="1">
      <alignment horizontal="left" vertical="top" wrapText="1"/>
    </xf>
    <xf numFmtId="0" fontId="30" fillId="0" borderId="0" xfId="0" applyFont="1" applyAlignment="1">
      <alignment horizontal="left" vertical="top"/>
    </xf>
    <xf numFmtId="0" fontId="33" fillId="0" borderId="0" xfId="3" applyFont="1" applyAlignment="1">
      <alignment horizontal="left" vertical="top" wrapText="1"/>
    </xf>
    <xf numFmtId="0" fontId="47" fillId="0" borderId="2" xfId="0" applyFont="1" applyBorder="1" applyAlignment="1" applyProtection="1">
      <alignment horizontal="left" vertical="top"/>
      <protection locked="0"/>
    </xf>
    <xf numFmtId="0" fontId="49" fillId="27" borderId="2" xfId="0" applyFont="1" applyFill="1" applyBorder="1" applyAlignment="1" applyProtection="1">
      <alignment horizontal="center"/>
      <protection locked="0"/>
    </xf>
    <xf numFmtId="165" fontId="47" fillId="0" borderId="2" xfId="0" applyNumberFormat="1" applyFont="1" applyBorder="1" applyAlignment="1" applyProtection="1">
      <alignment horizontal="left" vertical="top"/>
      <protection locked="0"/>
    </xf>
    <xf numFmtId="0" fontId="46" fillId="0" borderId="2" xfId="0" applyFont="1" applyBorder="1" applyAlignment="1" applyProtection="1">
      <alignment horizontal="center" vertical="top"/>
      <protection locked="0"/>
    </xf>
    <xf numFmtId="0" fontId="47" fillId="28" borderId="2" xfId="0" applyFont="1" applyFill="1" applyBorder="1" applyAlignment="1" applyProtection="1">
      <alignment horizontal="left" vertical="top"/>
      <protection locked="0"/>
    </xf>
    <xf numFmtId="0" fontId="48" fillId="28" borderId="2" xfId="0" applyFont="1" applyFill="1" applyBorder="1" applyAlignment="1" applyProtection="1">
      <alignment horizontal="center"/>
      <protection locked="0"/>
    </xf>
    <xf numFmtId="0" fontId="47" fillId="28" borderId="2" xfId="0" applyFont="1" applyFill="1" applyBorder="1" applyAlignment="1" applyProtection="1">
      <alignment horizontal="center"/>
      <protection locked="0"/>
    </xf>
    <xf numFmtId="49" fontId="47" fillId="0" borderId="2" xfId="0" applyNumberFormat="1" applyFont="1" applyBorder="1" applyAlignment="1" applyProtection="1">
      <alignment horizontal="left" vertical="top"/>
      <protection locked="0"/>
    </xf>
    <xf numFmtId="0" fontId="48" fillId="0" borderId="2" xfId="0" applyFont="1" applyBorder="1" applyAlignment="1" applyProtection="1">
      <alignment horizontal="left" vertical="top"/>
      <protection locked="0"/>
    </xf>
    <xf numFmtId="0" fontId="47" fillId="0" borderId="2" xfId="0" applyFont="1" applyBorder="1" applyAlignment="1" applyProtection="1">
      <alignment horizontal="left"/>
      <protection locked="0"/>
    </xf>
    <xf numFmtId="22" fontId="47" fillId="0" borderId="2" xfId="0" applyNumberFormat="1" applyFont="1" applyBorder="1" applyAlignment="1" applyProtection="1">
      <alignment horizontal="left" vertical="top"/>
      <protection locked="0"/>
    </xf>
    <xf numFmtId="0" fontId="48" fillId="27" borderId="2" xfId="0" applyFont="1" applyFill="1" applyBorder="1" applyAlignment="1" applyProtection="1">
      <alignment horizontal="center"/>
      <protection locked="0"/>
    </xf>
    <xf numFmtId="0" fontId="48" fillId="27" borderId="2" xfId="0" applyFont="1" applyFill="1" applyBorder="1" applyAlignment="1" applyProtection="1">
      <protection locked="0"/>
    </xf>
    <xf numFmtId="0" fontId="46" fillId="0" borderId="2" xfId="0" applyFont="1" applyBorder="1" applyAlignment="1" applyProtection="1">
      <alignment horizontal="center" vertical="center"/>
      <protection locked="0"/>
    </xf>
    <xf numFmtId="0" fontId="47" fillId="0" borderId="2" xfId="0" applyFont="1" applyBorder="1" applyAlignment="1" applyProtection="1">
      <alignment horizontal="center" vertical="center"/>
      <protection locked="0"/>
    </xf>
    <xf numFmtId="0" fontId="47" fillId="0" borderId="2" xfId="0" applyFont="1" applyBorder="1" applyAlignment="1" applyProtection="1">
      <alignment horizontal="center"/>
      <protection locked="0"/>
    </xf>
    <xf numFmtId="0" fontId="48" fillId="27" borderId="2" xfId="0" applyFont="1" applyFill="1" applyBorder="1" applyAlignment="1" applyProtection="1">
      <alignment horizontal="left"/>
      <protection locked="0"/>
    </xf>
    <xf numFmtId="0" fontId="47" fillId="27" borderId="2" xfId="0" applyFont="1" applyFill="1" applyBorder="1" applyAlignment="1" applyProtection="1">
      <alignment horizontal="left"/>
      <protection locked="0"/>
    </xf>
    <xf numFmtId="0" fontId="47" fillId="0" borderId="2" xfId="0" applyFont="1" applyBorder="1" applyAlignment="1" applyProtection="1">
      <protection locked="0"/>
    </xf>
    <xf numFmtId="0" fontId="48" fillId="0" borderId="2" xfId="0" applyFont="1" applyBorder="1" applyAlignment="1" applyProtection="1">
      <alignment horizontal="left"/>
      <protection locked="0"/>
    </xf>
    <xf numFmtId="1" fontId="47" fillId="0" borderId="2" xfId="0" applyNumberFormat="1" applyFont="1" applyBorder="1" applyAlignment="1" applyProtection="1">
      <alignment horizontal="left" vertical="top"/>
      <protection locked="0"/>
    </xf>
    <xf numFmtId="0" fontId="47" fillId="28" borderId="2" xfId="0" applyFont="1" applyFill="1" applyBorder="1" applyAlignment="1" applyProtection="1">
      <protection locked="0"/>
    </xf>
    <xf numFmtId="49" fontId="47" fillId="0" borderId="2" xfId="0" quotePrefix="1" applyNumberFormat="1" applyFont="1" applyBorder="1" applyAlignment="1" applyProtection="1">
      <protection locked="0"/>
    </xf>
    <xf numFmtId="0" fontId="46" fillId="0" borderId="2" xfId="0" applyFont="1" applyBorder="1" applyAlignment="1" applyProtection="1">
      <alignment horizontal="left" vertical="top" wrapText="1"/>
      <protection locked="0"/>
    </xf>
    <xf numFmtId="49" fontId="47" fillId="0" borderId="17" xfId="0" applyNumberFormat="1" applyFont="1" applyBorder="1" applyAlignment="1" applyProtection="1">
      <alignment horizontal="left" vertical="top" wrapText="1"/>
      <protection locked="0"/>
    </xf>
    <xf numFmtId="49" fontId="47" fillId="0" borderId="18" xfId="0" applyNumberFormat="1" applyFont="1" applyBorder="1" applyAlignment="1" applyProtection="1">
      <alignment horizontal="left" vertical="top" wrapText="1"/>
      <protection locked="0"/>
    </xf>
    <xf numFmtId="49" fontId="47" fillId="0" borderId="3" xfId="0" applyNumberFormat="1" applyFont="1" applyBorder="1" applyAlignment="1" applyProtection="1">
      <alignment horizontal="left" vertical="top" wrapText="1"/>
      <protection locked="0"/>
    </xf>
    <xf numFmtId="0" fontId="47" fillId="0" borderId="17" xfId="0" applyFont="1" applyBorder="1" applyAlignment="1" applyProtection="1">
      <alignment horizontal="left" vertical="top"/>
      <protection locked="0"/>
    </xf>
    <xf numFmtId="0" fontId="47" fillId="0" borderId="18" xfId="0" applyFont="1" applyBorder="1" applyAlignment="1" applyProtection="1">
      <alignment horizontal="left" vertical="top"/>
      <protection locked="0"/>
    </xf>
    <xf numFmtId="0" fontId="47" fillId="0" borderId="3" xfId="0" applyFont="1" applyBorder="1" applyAlignment="1" applyProtection="1">
      <alignment horizontal="left" vertical="top"/>
      <protection locked="0"/>
    </xf>
    <xf numFmtId="0" fontId="47" fillId="0" borderId="6" xfId="0" applyFont="1" applyBorder="1" applyAlignment="1" applyProtection="1">
      <alignment horizontal="left" vertical="top" wrapText="1"/>
      <protection locked="0"/>
    </xf>
    <xf numFmtId="0" fontId="47" fillId="0" borderId="7" xfId="0" applyFont="1" applyBorder="1" applyAlignment="1" applyProtection="1">
      <alignment horizontal="left" vertical="top" wrapText="1"/>
      <protection locked="0"/>
    </xf>
    <xf numFmtId="0" fontId="47" fillId="0" borderId="8" xfId="0" applyFont="1" applyBorder="1" applyAlignment="1" applyProtection="1">
      <alignment horizontal="left" vertical="top" wrapText="1"/>
      <protection locked="0"/>
    </xf>
    <xf numFmtId="0" fontId="51" fillId="0" borderId="9" xfId="3" applyFont="1" applyBorder="1" applyAlignment="1" applyProtection="1">
      <alignment horizontal="center" vertical="center"/>
      <protection locked="0"/>
    </xf>
    <xf numFmtId="0" fontId="51" fillId="0" borderId="0" xfId="3" applyFont="1" applyBorder="1" applyAlignment="1" applyProtection="1">
      <alignment horizontal="center" vertical="center"/>
      <protection locked="0"/>
    </xf>
    <xf numFmtId="0" fontId="50" fillId="28" borderId="9" xfId="0" applyFont="1" applyFill="1" applyBorder="1" applyAlignment="1" applyProtection="1">
      <alignment horizontal="center"/>
      <protection locked="0"/>
    </xf>
    <xf numFmtId="0" fontId="50" fillId="28" borderId="0" xfId="0" applyFont="1" applyFill="1" applyAlignment="1" applyProtection="1">
      <alignment horizontal="center"/>
      <protection locked="0"/>
    </xf>
    <xf numFmtId="0" fontId="36" fillId="29" borderId="0" xfId="0" applyFont="1" applyFill="1" applyAlignment="1" applyProtection="1">
      <alignment horizontal="left" vertical="top"/>
      <protection locked="0"/>
    </xf>
    <xf numFmtId="0" fontId="40" fillId="28" borderId="2" xfId="0" applyFont="1" applyFill="1" applyBorder="1" applyAlignment="1" applyProtection="1">
      <alignment horizontal="center"/>
      <protection locked="0"/>
    </xf>
    <xf numFmtId="0" fontId="30" fillId="0" borderId="0" xfId="0" applyFont="1" applyAlignment="1" applyProtection="1">
      <alignment horizontal="left" vertical="top"/>
      <protection locked="0"/>
    </xf>
    <xf numFmtId="0" fontId="30" fillId="0" borderId="0" xfId="0" applyFont="1" applyAlignment="1" applyProtection="1">
      <alignment horizontal="left" vertical="top" wrapText="1"/>
      <protection locked="0"/>
    </xf>
    <xf numFmtId="0" fontId="30" fillId="0" borderId="0" xfId="0" applyFont="1" applyAlignment="1" applyProtection="1">
      <alignment horizontal="left"/>
      <protection locked="0"/>
    </xf>
    <xf numFmtId="0" fontId="30" fillId="15" borderId="7" xfId="0" applyFont="1" applyFill="1" applyBorder="1" applyAlignment="1" applyProtection="1">
      <alignment horizontal="center" vertical="top"/>
      <protection locked="0"/>
    </xf>
    <xf numFmtId="0" fontId="30" fillId="15" borderId="0" xfId="0" applyFont="1" applyFill="1" applyAlignment="1" applyProtection="1">
      <alignment horizontal="center" vertical="top"/>
      <protection locked="0"/>
    </xf>
    <xf numFmtId="0" fontId="30" fillId="0" borderId="10" xfId="0" applyFont="1" applyBorder="1" applyAlignment="1" applyProtection="1">
      <alignment horizontal="left" vertical="top" wrapText="1"/>
      <protection locked="0"/>
    </xf>
    <xf numFmtId="0" fontId="30" fillId="0" borderId="7" xfId="0" applyFont="1" applyBorder="1" applyAlignment="1" applyProtection="1">
      <alignment horizontal="left" vertical="top" wrapText="1"/>
      <protection locked="0"/>
    </xf>
    <xf numFmtId="0" fontId="30" fillId="0" borderId="8" xfId="0" applyFont="1" applyBorder="1" applyAlignment="1" applyProtection="1">
      <alignment horizontal="left" vertical="top" wrapText="1"/>
      <protection locked="0"/>
    </xf>
    <xf numFmtId="0" fontId="45" fillId="27" borderId="7" xfId="0" applyFont="1" applyFill="1" applyBorder="1" applyAlignment="1" applyProtection="1">
      <alignment horizontal="left" vertical="top" wrapText="1"/>
      <protection locked="0"/>
    </xf>
    <xf numFmtId="0" fontId="45" fillId="27" borderId="7" xfId="0" applyFont="1" applyFill="1" applyBorder="1" applyAlignment="1" applyProtection="1">
      <alignment horizontal="left" vertical="top"/>
      <protection locked="0"/>
    </xf>
    <xf numFmtId="0" fontId="45" fillId="27" borderId="8" xfId="0" applyFont="1" applyFill="1" applyBorder="1" applyAlignment="1" applyProtection="1">
      <alignment horizontal="left" vertical="top"/>
      <protection locked="0"/>
    </xf>
    <xf numFmtId="0" fontId="45" fillId="27" borderId="12" xfId="0" applyFont="1" applyFill="1" applyBorder="1" applyAlignment="1" applyProtection="1">
      <alignment horizontal="left" vertical="top"/>
      <protection locked="0"/>
    </xf>
    <xf numFmtId="0" fontId="45" fillId="27" borderId="13" xfId="0" applyFont="1" applyFill="1" applyBorder="1" applyAlignment="1" applyProtection="1">
      <alignment horizontal="left" vertical="top"/>
      <protection locked="0"/>
    </xf>
    <xf numFmtId="0" fontId="4" fillId="28" borderId="0" xfId="0" applyFont="1" applyFill="1" applyAlignment="1">
      <alignment horizontal="center"/>
    </xf>
    <xf numFmtId="0" fontId="24" fillId="0" borderId="0" xfId="8" applyAlignment="1">
      <alignment horizontal="left" vertical="top"/>
    </xf>
    <xf numFmtId="0" fontId="10" fillId="5" borderId="19" xfId="5" applyBorder="1" applyAlignment="1">
      <alignment horizontal="center"/>
    </xf>
    <xf numFmtId="0" fontId="10" fillId="5" borderId="20" xfId="5" applyBorder="1" applyAlignment="1">
      <alignment horizontal="center"/>
    </xf>
    <xf numFmtId="0" fontId="0" fillId="0" borderId="0" xfId="0" applyAlignment="1">
      <alignment horizontal="left" vertical="top"/>
    </xf>
    <xf numFmtId="0" fontId="17" fillId="4" borderId="4" xfId="4" applyFont="1" applyAlignment="1">
      <alignment horizontal="center"/>
    </xf>
    <xf numFmtId="0" fontId="0" fillId="13" borderId="17" xfId="0" applyFill="1" applyBorder="1" applyAlignment="1">
      <alignment horizontal="left" vertical="top" wrapText="1"/>
    </xf>
    <xf numFmtId="0" fontId="0" fillId="13" borderId="3" xfId="0" applyFill="1" applyBorder="1" applyAlignment="1">
      <alignment horizontal="left" vertical="top" wrapText="1"/>
    </xf>
    <xf numFmtId="0" fontId="16" fillId="2" borderId="24" xfId="1" applyFont="1" applyBorder="1" applyAlignment="1">
      <alignment horizontal="left"/>
    </xf>
    <xf numFmtId="0" fontId="16" fillId="2" borderId="25" xfId="1" applyFont="1" applyBorder="1" applyAlignment="1">
      <alignment horizontal="left"/>
    </xf>
    <xf numFmtId="0" fontId="16" fillId="2" borderId="26" xfId="1" applyFont="1" applyBorder="1" applyAlignment="1">
      <alignment horizontal="left"/>
    </xf>
    <xf numFmtId="0" fontId="15" fillId="3" borderId="17" xfId="2" applyFont="1" applyBorder="1" applyAlignment="1">
      <alignment horizontal="center"/>
    </xf>
    <xf numFmtId="0" fontId="15" fillId="3" borderId="18" xfId="2" applyFont="1" applyBorder="1" applyAlignment="1">
      <alignment horizontal="center"/>
    </xf>
    <xf numFmtId="0" fontId="15" fillId="3" borderId="3" xfId="2" applyFont="1" applyBorder="1" applyAlignment="1">
      <alignment horizontal="center"/>
    </xf>
    <xf numFmtId="0" fontId="16" fillId="2" borderId="27" xfId="1" applyFont="1" applyBorder="1" applyAlignment="1">
      <alignment horizontal="left"/>
    </xf>
    <xf numFmtId="0" fontId="16" fillId="2" borderId="28" xfId="1" applyFont="1" applyBorder="1" applyAlignment="1">
      <alignment horizontal="left"/>
    </xf>
    <xf numFmtId="0" fontId="16" fillId="2" borderId="29" xfId="1" applyFont="1" applyBorder="1" applyAlignment="1">
      <alignment horizontal="left"/>
    </xf>
    <xf numFmtId="0" fontId="26" fillId="4" borderId="30" xfId="4" applyFont="1" applyBorder="1" applyAlignment="1">
      <alignment horizontal="center"/>
    </xf>
    <xf numFmtId="0" fontId="9" fillId="4" borderId="31" xfId="4" applyBorder="1" applyAlignment="1">
      <alignment horizontal="center"/>
    </xf>
    <xf numFmtId="0" fontId="9" fillId="4" borderId="32" xfId="4" applyBorder="1" applyAlignment="1">
      <alignment horizontal="center"/>
    </xf>
    <xf numFmtId="0" fontId="10" fillId="5" borderId="0" xfId="5" applyBorder="1" applyAlignment="1">
      <alignment horizontal="center"/>
    </xf>
  </cellXfs>
  <cellStyles count="10">
    <cellStyle name="Accent4" xfId="2" builtinId="41"/>
    <cellStyle name="Controlecel" xfId="5" builtinId="23"/>
    <cellStyle name="Hyperlink" xfId="3" builtinId="8"/>
    <cellStyle name="Invoer" xfId="4" builtinId="20"/>
    <cellStyle name="Neutraal" xfId="6" builtinId="28"/>
    <cellStyle name="Notitie" xfId="7" builtinId="10"/>
    <cellStyle name="Ongeldig" xfId="9" builtinId="27"/>
    <cellStyle name="Standaard" xfId="0" builtinId="0"/>
    <cellStyle name="Uitvoer" xfId="1" builtinId="21"/>
    <cellStyle name="Waarschuwingstekst" xfId="8" builtinId="11"/>
  </cellStyles>
  <dxfs count="0"/>
  <tableStyles count="0" defaultTableStyle="TableStyleMedium2" defaultPivotStyle="PivotStyleLight16"/>
  <colors>
    <mruColors>
      <color rgb="FF3A81D7"/>
      <color rgb="FF40E4AD"/>
      <color rgb="FFFFFFCC"/>
      <color rgb="FF00FFCC"/>
      <color rgb="FF66CCFF"/>
      <color rgb="FFFF5050"/>
      <color rgb="FFFFFF99"/>
      <color rgb="FF01FF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5</xdr:col>
      <xdr:colOff>304800</xdr:colOff>
      <xdr:row>6</xdr:row>
      <xdr:rowOff>99060</xdr:rowOff>
    </xdr:to>
    <xdr:sp macro="" textlink="">
      <xdr:nvSpPr>
        <xdr:cNvPr id="3074" name="AutoShape 2">
          <a:extLst>
            <a:ext uri="{FF2B5EF4-FFF2-40B4-BE49-F238E27FC236}">
              <a16:creationId xmlns:a16="http://schemas.microsoft.com/office/drawing/2014/main" id="{7903E8B2-4B7F-9461-67DA-A0A06464ABC8}"/>
            </a:ext>
          </a:extLst>
        </xdr:cNvPr>
        <xdr:cNvSpPr>
          <a:spLocks noChangeAspect="1" noChangeArrowheads="1"/>
        </xdr:cNvSpPr>
      </xdr:nvSpPr>
      <xdr:spPr bwMode="auto">
        <a:xfrm>
          <a:off x="5972175" y="952500"/>
          <a:ext cx="304800" cy="3086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76200</xdr:colOff>
      <xdr:row>0</xdr:row>
      <xdr:rowOff>0</xdr:rowOff>
    </xdr:from>
    <xdr:to>
      <xdr:col>2</xdr:col>
      <xdr:colOff>1771650</xdr:colOff>
      <xdr:row>3</xdr:row>
      <xdr:rowOff>114300</xdr:rowOff>
    </xdr:to>
    <xdr:pic>
      <xdr:nvPicPr>
        <xdr:cNvPr id="5" name="Afbeelding 4">
          <a:extLst>
            <a:ext uri="{FF2B5EF4-FFF2-40B4-BE49-F238E27FC236}">
              <a16:creationId xmlns:a16="http://schemas.microsoft.com/office/drawing/2014/main" id="{C7CED418-4CEC-50AB-F28C-2972764B64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898" t="14852" r="11620" b="13861"/>
        <a:stretch/>
      </xdr:blipFill>
      <xdr:spPr>
        <a:xfrm>
          <a:off x="76200" y="0"/>
          <a:ext cx="2600325"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3</xdr:row>
      <xdr:rowOff>9974</xdr:rowOff>
    </xdr:from>
    <xdr:to>
      <xdr:col>13</xdr:col>
      <xdr:colOff>0</xdr:colOff>
      <xdr:row>21</xdr:row>
      <xdr:rowOff>190499</xdr:rowOff>
    </xdr:to>
    <xdr:pic>
      <xdr:nvPicPr>
        <xdr:cNvPr id="2" name="Afbeelding 1">
          <a:extLst>
            <a:ext uri="{FF2B5EF4-FFF2-40B4-BE49-F238E27FC236}">
              <a16:creationId xmlns:a16="http://schemas.microsoft.com/office/drawing/2014/main" id="{28F8C8A0-9382-4418-9582-28E1DCE21C97}"/>
            </a:ext>
          </a:extLst>
        </xdr:cNvPr>
        <xdr:cNvPicPr>
          <a:picLocks noChangeAspect="1"/>
        </xdr:cNvPicPr>
      </xdr:nvPicPr>
      <xdr:blipFill>
        <a:blip xmlns:r="http://schemas.openxmlformats.org/officeDocument/2006/relationships" r:embed="rId1"/>
        <a:stretch>
          <a:fillRect/>
        </a:stretch>
      </xdr:blipFill>
      <xdr:spPr>
        <a:xfrm>
          <a:off x="6181725" y="867224"/>
          <a:ext cx="3495675" cy="3647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xdr:colOff>
      <xdr:row>2</xdr:row>
      <xdr:rowOff>22860</xdr:rowOff>
    </xdr:from>
    <xdr:to>
      <xdr:col>6</xdr:col>
      <xdr:colOff>579120</xdr:colOff>
      <xdr:row>32</xdr:row>
      <xdr:rowOff>175260</xdr:rowOff>
    </xdr:to>
    <xdr:pic>
      <xdr:nvPicPr>
        <xdr:cNvPr id="7" name="Picture 1" descr="mobiele toiletten">
          <a:extLst>
            <a:ext uri="{FF2B5EF4-FFF2-40B4-BE49-F238E27FC236}">
              <a16:creationId xmlns:a16="http://schemas.microsoft.com/office/drawing/2014/main" id="{96166812-9342-4361-BA7E-AE43E6242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388620"/>
          <a:ext cx="4221480" cy="5638800"/>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601980</xdr:colOff>
      <xdr:row>2</xdr:row>
      <xdr:rowOff>22860</xdr:rowOff>
    </xdr:from>
    <xdr:to>
      <xdr:col>13</xdr:col>
      <xdr:colOff>601980</xdr:colOff>
      <xdr:row>27</xdr:row>
      <xdr:rowOff>175260</xdr:rowOff>
    </xdr:to>
    <xdr:pic>
      <xdr:nvPicPr>
        <xdr:cNvPr id="8" name="Picture 2" descr="plaszuilen">
          <a:extLst>
            <a:ext uri="{FF2B5EF4-FFF2-40B4-BE49-F238E27FC236}">
              <a16:creationId xmlns:a16="http://schemas.microsoft.com/office/drawing/2014/main" id="{19BAB785-578D-4CC1-9517-E2A1F16B4A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59580" y="388620"/>
          <a:ext cx="4267200" cy="4724400"/>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cloudbelgium.sharepoint.com/personal/laurens_decleyn_health_fgov_be/Documents/D2%20Medische%20sanitaire%20en%20psychosociale%20hulpverlening/PRIMA/PRIMA_25_FGI_N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ichtingen"/>
      <sheetName val="LUIK 1 - AANVRAAG"/>
      <sheetName val="LUIK 2 - RISICOVRAAG"/>
      <sheetName val="LUIK 4 - RISICO'S VGZ"/>
      <sheetName val="LUIK3 + SCORE"/>
      <sheetName val="Adressen Ziekenwagen"/>
      <sheetName val="Adressen MUG diensten"/>
      <sheetName val="Adressen Spoedgevallendiensten"/>
      <sheetName val="Toiletten"/>
      <sheetName val="LUIK Organisator"/>
      <sheetName val="Verzorgingen"/>
      <sheetName val="LUIK Rampen"/>
      <sheetName val="LUIK6"/>
      <sheetName val="LUIK7"/>
      <sheetName val="LUIK8"/>
      <sheetName val="LUIK5"/>
      <sheetName val="deel 1 brief geen advies"/>
      <sheetName val="deel 2 brief geen advies"/>
      <sheetName val="deel 1 brief"/>
      <sheetName val="deel 2 brief"/>
      <sheetName val="deel 3 brief lijst"/>
      <sheetName val="burgemeester"/>
      <sheetName val="100"/>
      <sheetName val="CIJFERS"/>
      <sheetName val="LUIK 3"/>
      <sheetName val="INTERPRETATIE"/>
      <sheetName val="RESULTATEN"/>
      <sheetName val="WERKDOC"/>
      <sheetName val="LIJST"/>
      <sheetName val="Registratie"/>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warmedagen.be/voor-organisaties/evenementen-organiseren-bij-warm-wee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forms.office.com/e/NQPxhrKWfy" TargetMode="External"/><Relationship Id="rId2" Type="http://schemas.openxmlformats.org/officeDocument/2006/relationships/hyperlink" Target="mailto:prima.wvl@health.fgov.be" TargetMode="External"/><Relationship Id="rId1" Type="http://schemas.openxmlformats.org/officeDocument/2006/relationships/hyperlink" Target="mailto:prima.ovl@health.fgov.be" TargetMode="External"/><Relationship Id="rId5" Type="http://schemas.openxmlformats.org/officeDocument/2006/relationships/drawing" Target="../drawings/drawing2.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A5B76-F1DE-4413-B693-28BDFFD90360}">
  <sheetPr>
    <tabColor rgb="FF0070C0"/>
  </sheetPr>
  <dimension ref="A1:A8"/>
  <sheetViews>
    <sheetView tabSelected="1" zoomScaleNormal="100" workbookViewId="0">
      <selection activeCell="A9" sqref="A9"/>
    </sheetView>
  </sheetViews>
  <sheetFormatPr defaultRowHeight="14.4" x14ac:dyDescent="0.3"/>
  <cols>
    <col min="1" max="1" width="100" style="79" customWidth="1"/>
  </cols>
  <sheetData>
    <row r="1" spans="1:1" ht="18.600000000000001" x14ac:dyDescent="0.45">
      <c r="A1" s="109" t="s">
        <v>0</v>
      </c>
    </row>
    <row r="2" spans="1:1" ht="151.5" customHeight="1" x14ac:dyDescent="0.3">
      <c r="A2" s="98" t="s">
        <v>387</v>
      </c>
    </row>
    <row r="3" spans="1:1" ht="18.600000000000001" x14ac:dyDescent="0.45">
      <c r="A3" s="109" t="s">
        <v>1</v>
      </c>
    </row>
    <row r="4" spans="1:1" ht="104.4" customHeight="1" x14ac:dyDescent="0.3">
      <c r="A4" s="99" t="s">
        <v>388</v>
      </c>
    </row>
    <row r="5" spans="1:1" ht="18.600000000000001" x14ac:dyDescent="0.45">
      <c r="A5" s="109" t="s">
        <v>2</v>
      </c>
    </row>
    <row r="6" spans="1:1" ht="94.95" customHeight="1" x14ac:dyDescent="0.3">
      <c r="A6" s="98" t="s">
        <v>389</v>
      </c>
    </row>
    <row r="7" spans="1:1" ht="18.600000000000001" x14ac:dyDescent="0.45">
      <c r="A7" s="109" t="s">
        <v>3</v>
      </c>
    </row>
    <row r="8" spans="1:1" ht="122.25" customHeight="1" x14ac:dyDescent="0.3">
      <c r="A8" s="100" t="s">
        <v>409</v>
      </c>
    </row>
  </sheetData>
  <sheetProtection algorithmName="SHA-512" hashValue="lnzw9Tn5GnBvMlR+T3W5B0OcjrDROTm3RsDNxY9U3bNrDQw4QG1qKndEipc8vtKhZu3ZnRrQ2rxX2kxClYFAug==" saltValue="MlQ9T+nKP1UmV0+n+/5Ufw==" spinCount="100000" sheet="1" formatColumns="0" formatRows="0" select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B6FE6-8861-4D1C-B5BF-77991899D941}">
  <sheetPr codeName="Blad2">
    <tabColor rgb="FF40E4AD"/>
  </sheetPr>
  <dimension ref="A1:B30"/>
  <sheetViews>
    <sheetView workbookViewId="0">
      <selection activeCell="B5" sqref="B5"/>
    </sheetView>
  </sheetViews>
  <sheetFormatPr defaultRowHeight="14.4" x14ac:dyDescent="0.3"/>
  <cols>
    <col min="1" max="1" width="48.88671875" customWidth="1"/>
    <col min="2" max="2" width="42" customWidth="1"/>
    <col min="4" max="4" width="9.44140625" bestFit="1" customWidth="1"/>
  </cols>
  <sheetData>
    <row r="1" spans="1:2" ht="14.4" customHeight="1" x14ac:dyDescent="0.3">
      <c r="A1" s="120" t="s">
        <v>4</v>
      </c>
      <c r="B1" s="120"/>
    </row>
    <row r="2" spans="1:2" ht="14.4" customHeight="1" x14ac:dyDescent="0.3">
      <c r="A2" s="120"/>
      <c r="B2" s="120"/>
    </row>
    <row r="3" spans="1:2" x14ac:dyDescent="0.3">
      <c r="A3" s="121"/>
      <c r="B3" s="121"/>
    </row>
    <row r="4" spans="1:2" ht="17.399999999999999" x14ac:dyDescent="0.45">
      <c r="A4" s="122" t="s">
        <v>369</v>
      </c>
      <c r="B4" s="123"/>
    </row>
    <row r="5" spans="1:2" ht="15.6" x14ac:dyDescent="0.4">
      <c r="A5" s="81" t="s">
        <v>5</v>
      </c>
      <c r="B5" s="110"/>
    </row>
    <row r="6" spans="1:2" ht="15.6" x14ac:dyDescent="0.4">
      <c r="A6" s="81" t="s">
        <v>6</v>
      </c>
      <c r="B6" s="110"/>
    </row>
    <row r="7" spans="1:2" ht="15.6" x14ac:dyDescent="0.4">
      <c r="A7" s="81" t="s">
        <v>322</v>
      </c>
      <c r="B7" s="111"/>
    </row>
    <row r="8" spans="1:2" ht="15.6" x14ac:dyDescent="0.4">
      <c r="A8" s="81" t="s">
        <v>323</v>
      </c>
      <c r="B8" s="111"/>
    </row>
    <row r="9" spans="1:2" ht="15.6" x14ac:dyDescent="0.4">
      <c r="A9" s="81" t="s">
        <v>7</v>
      </c>
      <c r="B9" s="112"/>
    </row>
    <row r="10" spans="1:2" ht="15.6" x14ac:dyDescent="0.4">
      <c r="A10" s="81" t="s">
        <v>8</v>
      </c>
      <c r="B10" s="110"/>
    </row>
    <row r="11" spans="1:2" ht="15.6" x14ac:dyDescent="0.4">
      <c r="A11" s="81" t="s">
        <v>9</v>
      </c>
      <c r="B11" s="110"/>
    </row>
    <row r="12" spans="1:2" ht="17.399999999999999" x14ac:dyDescent="0.45">
      <c r="A12" s="122" t="s">
        <v>10</v>
      </c>
      <c r="B12" s="123"/>
    </row>
    <row r="13" spans="1:2" ht="15.6" x14ac:dyDescent="0.4">
      <c r="A13" s="81" t="s">
        <v>11</v>
      </c>
      <c r="B13" s="113"/>
    </row>
    <row r="14" spans="1:2" ht="15.6" x14ac:dyDescent="0.4">
      <c r="A14" s="81" t="s">
        <v>12</v>
      </c>
      <c r="B14" s="113"/>
    </row>
    <row r="15" spans="1:2" ht="15.6" x14ac:dyDescent="0.4">
      <c r="A15" s="81" t="s">
        <v>13</v>
      </c>
      <c r="B15" s="114"/>
    </row>
    <row r="16" spans="1:2" ht="17.399999999999999" x14ac:dyDescent="0.45">
      <c r="A16" s="122" t="s">
        <v>368</v>
      </c>
      <c r="B16" s="123"/>
    </row>
    <row r="17" spans="1:2" ht="33.75" customHeight="1" x14ac:dyDescent="0.3">
      <c r="A17" s="124" t="s">
        <v>370</v>
      </c>
      <c r="B17" s="125"/>
    </row>
    <row r="18" spans="1:2" ht="15.6" x14ac:dyDescent="0.4">
      <c r="A18" s="81" t="s">
        <v>10</v>
      </c>
      <c r="B18" s="110"/>
    </row>
    <row r="19" spans="1:2" ht="15.6" x14ac:dyDescent="0.4">
      <c r="A19" s="81" t="s">
        <v>14</v>
      </c>
      <c r="B19" s="110"/>
    </row>
    <row r="20" spans="1:2" ht="15.6" x14ac:dyDescent="0.4">
      <c r="A20" s="81" t="s">
        <v>12</v>
      </c>
      <c r="B20" s="110"/>
    </row>
    <row r="21" spans="1:2" ht="15.6" x14ac:dyDescent="0.4">
      <c r="A21" s="81" t="s">
        <v>13</v>
      </c>
      <c r="B21" s="112"/>
    </row>
    <row r="22" spans="1:2" ht="15.6" x14ac:dyDescent="0.4">
      <c r="A22" s="81" t="s">
        <v>15</v>
      </c>
      <c r="B22" s="112"/>
    </row>
    <row r="23" spans="1:2" ht="15.6" x14ac:dyDescent="0.4">
      <c r="A23" s="81" t="s">
        <v>16</v>
      </c>
      <c r="B23" s="112"/>
    </row>
    <row r="24" spans="1:2" ht="15.6" x14ac:dyDescent="0.4">
      <c r="A24" s="81" t="s">
        <v>17</v>
      </c>
      <c r="B24" s="110"/>
    </row>
    <row r="25" spans="1:2" ht="15.6" x14ac:dyDescent="0.4">
      <c r="A25" s="81" t="s">
        <v>18</v>
      </c>
      <c r="B25" s="110"/>
    </row>
    <row r="26" spans="1:2" ht="15.6" x14ac:dyDescent="0.4">
      <c r="A26" s="81" t="s">
        <v>374</v>
      </c>
      <c r="B26" s="115"/>
    </row>
    <row r="27" spans="1:2" ht="15.6" x14ac:dyDescent="0.4">
      <c r="A27" s="81" t="s">
        <v>19</v>
      </c>
      <c r="B27" s="110"/>
    </row>
    <row r="28" spans="1:2" ht="15.6" x14ac:dyDescent="0.4">
      <c r="A28" s="81" t="s">
        <v>20</v>
      </c>
      <c r="B28" s="110"/>
    </row>
    <row r="29" spans="1:2" ht="15.6" x14ac:dyDescent="0.4">
      <c r="A29" s="81" t="s">
        <v>375</v>
      </c>
      <c r="B29" s="110"/>
    </row>
    <row r="30" spans="1:2" ht="15.6" x14ac:dyDescent="0.4">
      <c r="A30" s="81" t="s">
        <v>21</v>
      </c>
      <c r="B30" s="110"/>
    </row>
  </sheetData>
  <sheetProtection selectLockedCells="1"/>
  <mergeCells count="6">
    <mergeCell ref="A1:B2"/>
    <mergeCell ref="A3:B3"/>
    <mergeCell ref="A16:B16"/>
    <mergeCell ref="A17:B17"/>
    <mergeCell ref="A4:B4"/>
    <mergeCell ref="A12:B12"/>
  </mergeCells>
  <dataValidations xWindow="514" yWindow="336" count="13">
    <dataValidation type="list" allowBlank="1" showInputMessage="1" showErrorMessage="1" promptTitle="Maak een keuze" prompt="Heeft dit evenement al eens plaatsgevonden?_x000a_Indien antwoord 'Ja' Evaluatie van vorige edities opvragen via evenementencel of veiligheidscel." sqref="B11" xr:uid="{8FC801E1-A405-4AE7-B4C1-0A00F66F7F77}">
      <formula1>"Maak een keuze, Ja, Neen"</formula1>
    </dataValidation>
    <dataValidation type="list" allowBlank="1" showInputMessage="1" showErrorMessage="1" prompt="Maak een keuze" sqref="B30" xr:uid="{5CCF2CDD-1F6A-4C3D-B3B3-40189AF17898}">
      <formula1>"Maak een keuze, ja,neen"</formula1>
    </dataValidation>
    <dataValidation type="list" allowBlank="1" showInputMessage="1" showErrorMessage="1" promptTitle="Maak een keuze" prompt="Hulpverleners ambulance mogen niet meegerekend worden in 'aantal BLS-ploegen &amp; 'aantal hulpverleners in de hulppost'" sqref="B26" xr:uid="{05AAAEA5-28D0-40C0-82AF-6D99F6D843E4}">
      <formula1>"Maak een keuze,0,1,2,3,4,5,6,7,8"</formula1>
    </dataValidation>
    <dataValidation type="list" allowBlank="1" showInputMessage="1" showErrorMessage="1" promptTitle="Maak een keuze" prompt="BLS-ploegen niet meerekenen. Minimum 3 personen aanwezig per hulppost." sqref="B25" xr:uid="{FAE4C895-0804-4BC3-AF5D-AFCDBF834239}">
      <formula1>"Maak een keuze,3,4,5,6,7,8,9,10,11,12,13,14,15,16,17,18,19,20,21,22,23,24,25,26,27,28,29,30"</formula1>
    </dataValidation>
    <dataValidation type="list" allowBlank="1" showInputMessage="1" showErrorMessage="1" prompt="Maak een keuze" sqref="B28:B29" xr:uid="{8B727A3B-FF2E-4B18-AD60-58D55EC9F02B}">
      <formula1>"Maak een keuze,0,1,2,3,4,5,6,7,8,9,10"</formula1>
    </dataValidation>
    <dataValidation type="list" allowBlank="1" showInputMessage="1" showErrorMessage="1" prompt="Maak een keuze" sqref="B27" xr:uid="{F5C76A13-20A4-4AED-94DC-CD1E5127C978}">
      <formula1>"Maak een keuze, 0,1,2,3,4,5,6,7,8,9,10,11,12,13,14,15"</formula1>
    </dataValidation>
    <dataValidation type="list" allowBlank="1" showInputMessage="1" showErrorMessage="1" promptTitle="Maak een keuze" prompt="1 BLS-ploeg = minimum 2 hulpverleners" sqref="B22" xr:uid="{BF20D5B6-9322-491C-A932-462002A36F0C}">
      <formula1>"Maak een keuze,0,1,2,3,4,5,6,7,8,9,10,11,12,13,14,15"</formula1>
    </dataValidation>
    <dataValidation type="list" allowBlank="1" showInputMessage="1" showErrorMessage="1" prompt="Maak een keuze" sqref="B24" xr:uid="{9DD6056A-906C-41BC-9E55-D0E673258DA3}">
      <formula1>"Maak een keuze, 0,1,2,3,4,5,6"</formula1>
    </dataValidation>
    <dataValidation allowBlank="1" showInputMessage="1" showErrorMessage="1" prompt="Straat, huisnummer &amp; postcode" sqref="B6" xr:uid="{4639D989-03DD-4816-A26B-277334659A65}"/>
    <dataValidation type="date" operator="greaterThan" allowBlank="1" showInputMessage="1" showErrorMessage="1" errorTitle="Fout" error="Datum kan niet in het verleden plaatsvinden." promptTitle="Einddatum van evenement ingeven" prompt="dd/mm/jjjj uu:mm" sqref="B8" xr:uid="{6B11E599-A996-4F6D-9001-B5DCA0A093F2}">
      <formula1>44927</formula1>
    </dataValidation>
    <dataValidation allowBlank="1" showInputMessage="1" showErrorMessage="1" prompt="AED= Automatische Externe Defibrillator" sqref="A30" xr:uid="{8408B655-9718-4A9B-A100-7B0D47AD6A94}"/>
    <dataValidation type="list" allowBlank="1" showInputMessage="1" showErrorMessage="1" prompt="Maak een keuze_x000a_Fietsploeg is ook een BLS-ploeg" sqref="B23" xr:uid="{ECB9449A-7073-455F-A7D2-CBD2190B8D73}">
      <formula1>"Maak een keuze, Ja, Neen"</formula1>
    </dataValidation>
    <dataValidation type="date" operator="greaterThan" allowBlank="1" showInputMessage="1" showErrorMessage="1" errorTitle="Fout" error="Datum kan niet in het verleden plaatsvinden." promptTitle="Startdatum van evenement ingeven" prompt="dd/mm/jjjj uu:mm" sqref="B7" xr:uid="{47B83C5B-83E3-4094-ADAC-6C5B1F7214E8}">
      <formula1>44927</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514" yWindow="336" count="2">
        <x14:dataValidation type="list" allowBlank="1" showInputMessage="1" showErrorMessage="1" prompt="Stad/gemeente" xr:uid="{BFC22C00-50F9-413B-A186-4C40B400AB3D}">
          <x14:formula1>
            <xm:f>'Invoegcellen(Gegevensvalidatie)'!$B$3:$B$126</xm:f>
          </x14:formula1>
          <xm:sqref>B5</xm:sqref>
        </x14:dataValidation>
        <x14:dataValidation type="list" allowBlank="1" showInputMessage="1" showErrorMessage="1" errorTitle="Fout" error="Selecteer een type evenement" prompt="Maak een keuze" xr:uid="{42C2FF1A-A0BD-4F06-9274-3CB5DB0367EB}">
          <x14:formula1>
            <xm:f>Cijfers!$A$73:$A$109</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0396D-E923-427A-AE22-CF852A1A2197}">
  <sheetPr codeName="Blad3">
    <tabColor rgb="FF40E4AD"/>
  </sheetPr>
  <dimension ref="A1:B25"/>
  <sheetViews>
    <sheetView zoomScaleNormal="100" workbookViewId="0">
      <selection activeCell="B5" sqref="B5"/>
    </sheetView>
  </sheetViews>
  <sheetFormatPr defaultRowHeight="14.4" x14ac:dyDescent="0.3"/>
  <cols>
    <col min="1" max="1" width="52.44140625" customWidth="1"/>
    <col min="2" max="2" width="34.88671875" customWidth="1"/>
    <col min="6" max="6" width="10.33203125" customWidth="1"/>
  </cols>
  <sheetData>
    <row r="1" spans="1:2" ht="15" customHeight="1" x14ac:dyDescent="0.3">
      <c r="A1" s="128" t="s">
        <v>22</v>
      </c>
      <c r="B1" s="129"/>
    </row>
    <row r="2" spans="1:2" ht="15" customHeight="1" x14ac:dyDescent="0.3">
      <c r="A2" s="130"/>
      <c r="B2" s="131"/>
    </row>
    <row r="3" spans="1:2" x14ac:dyDescent="0.3">
      <c r="A3" s="126"/>
      <c r="B3" s="127"/>
    </row>
    <row r="4" spans="1:2" ht="17.399999999999999" x14ac:dyDescent="0.45">
      <c r="A4" s="122" t="s">
        <v>23</v>
      </c>
      <c r="B4" s="123"/>
    </row>
    <row r="5" spans="1:2" ht="15.6" x14ac:dyDescent="0.4">
      <c r="A5" s="82" t="s">
        <v>390</v>
      </c>
      <c r="B5" s="115"/>
    </row>
    <row r="6" spans="1:2" ht="15.6" x14ac:dyDescent="0.4">
      <c r="A6" s="82" t="s">
        <v>24</v>
      </c>
      <c r="B6" s="115"/>
    </row>
    <row r="7" spans="1:2" ht="15.6" x14ac:dyDescent="0.4">
      <c r="A7" s="82" t="s">
        <v>25</v>
      </c>
      <c r="B7" s="116"/>
    </row>
    <row r="8" spans="1:2" ht="15.6" x14ac:dyDescent="0.4">
      <c r="A8" s="82" t="s">
        <v>26</v>
      </c>
      <c r="B8" s="116"/>
    </row>
    <row r="9" spans="1:2" ht="17.399999999999999" x14ac:dyDescent="0.45">
      <c r="A9" s="122" t="s">
        <v>27</v>
      </c>
      <c r="B9" s="123"/>
    </row>
    <row r="10" spans="1:2" ht="15.6" x14ac:dyDescent="0.4">
      <c r="A10" s="83" t="s">
        <v>28</v>
      </c>
      <c r="B10" s="110"/>
    </row>
    <row r="11" spans="1:2" ht="15.6" x14ac:dyDescent="0.4">
      <c r="A11" s="83" t="s">
        <v>29</v>
      </c>
      <c r="B11" s="115"/>
    </row>
    <row r="12" spans="1:2" ht="15.6" x14ac:dyDescent="0.4">
      <c r="A12" s="83" t="s">
        <v>391</v>
      </c>
      <c r="B12" s="110"/>
    </row>
    <row r="13" spans="1:2" ht="15.6" x14ac:dyDescent="0.4">
      <c r="A13" s="83" t="s">
        <v>30</v>
      </c>
      <c r="B13" s="110"/>
    </row>
    <row r="14" spans="1:2" ht="15.6" x14ac:dyDescent="0.4">
      <c r="A14" s="83" t="s">
        <v>31</v>
      </c>
      <c r="B14" s="110"/>
    </row>
    <row r="15" spans="1:2" ht="15.6" x14ac:dyDescent="0.4">
      <c r="A15" s="83" t="s">
        <v>32</v>
      </c>
      <c r="B15" s="110"/>
    </row>
    <row r="16" spans="1:2" ht="15.6" x14ac:dyDescent="0.4">
      <c r="A16" s="83" t="s">
        <v>33</v>
      </c>
      <c r="B16" s="110"/>
    </row>
    <row r="17" spans="1:2" ht="15.6" x14ac:dyDescent="0.4">
      <c r="A17" s="83" t="s">
        <v>34</v>
      </c>
      <c r="B17" s="117"/>
    </row>
    <row r="18" spans="1:2" ht="15.6" x14ac:dyDescent="0.4">
      <c r="A18" s="83" t="s">
        <v>35</v>
      </c>
      <c r="B18" s="110"/>
    </row>
    <row r="19" spans="1:2" ht="15.6" x14ac:dyDescent="0.4">
      <c r="A19" s="83" t="s">
        <v>36</v>
      </c>
      <c r="B19" s="110"/>
    </row>
    <row r="20" spans="1:2" ht="15.6" x14ac:dyDescent="0.4">
      <c r="A20" s="83" t="s">
        <v>37</v>
      </c>
      <c r="B20" s="115"/>
    </row>
    <row r="21" spans="1:2" ht="17.399999999999999" x14ac:dyDescent="0.45">
      <c r="A21" s="122" t="s">
        <v>38</v>
      </c>
      <c r="B21" s="123"/>
    </row>
    <row r="22" spans="1:2" ht="15.6" x14ac:dyDescent="0.4">
      <c r="A22" s="83" t="s">
        <v>39</v>
      </c>
      <c r="B22" s="110"/>
    </row>
    <row r="23" spans="1:2" ht="15.6" x14ac:dyDescent="0.4">
      <c r="A23" s="83" t="s">
        <v>40</v>
      </c>
      <c r="B23" s="110"/>
    </row>
    <row r="24" spans="1:2" ht="15.6" x14ac:dyDescent="0.4">
      <c r="A24" s="83" t="s">
        <v>41</v>
      </c>
      <c r="B24" s="110"/>
    </row>
    <row r="25" spans="1:2" ht="15.6" x14ac:dyDescent="0.4">
      <c r="A25" s="83" t="s">
        <v>42</v>
      </c>
      <c r="B25" s="110"/>
    </row>
  </sheetData>
  <sheetProtection selectLockedCells="1"/>
  <mergeCells count="5">
    <mergeCell ref="A3:B3"/>
    <mergeCell ref="A4:B4"/>
    <mergeCell ref="A9:B9"/>
    <mergeCell ref="A1:B2"/>
    <mergeCell ref="A21:B21"/>
  </mergeCells>
  <dataValidations xWindow="652" yWindow="386" count="13">
    <dataValidation type="whole" allowBlank="1" showInputMessage="1" showErrorMessage="1" error="Geef een getal in tussen 0-300000" promptTitle="Aantal bezoekers tegelijkertijd" prompt="Voer een getal in" sqref="B5" xr:uid="{E2B9F234-83F6-4B44-9D3C-A67465852BD1}">
      <formula1>0</formula1>
      <formula2>300000</formula2>
    </dataValidation>
    <dataValidation type="list" allowBlank="1" showInputMessage="1" showErrorMessage="1" prompt="Maak een keuze" sqref="B7 B10" xr:uid="{BF176AE7-8516-451D-A037-8F0A1C770903}">
      <formula1>"Ja,Neen"</formula1>
    </dataValidation>
    <dataValidation type="list" allowBlank="1" showInputMessage="1" showErrorMessage="1" prompt="Maak een keuze" sqref="B8" xr:uid="{CCB108CC-21A1-4173-9739-2319C24F43CB}">
      <formula1>"Ja,Neen,Uitverkocht"</formula1>
    </dataValidation>
    <dataValidation type="whole" allowBlank="1" showInputMessage="1" showErrorMessage="1" error="Geef een getal in tussen 0-200000" promptTitle="Gemiddelde per dag" prompt="Indien meerdere dagen, een gemiddelde opgeven per dag." sqref="B6" xr:uid="{2C753BAB-6C29-411D-A29D-A0794B579ADB}">
      <formula1>0</formula1>
      <formula2>200000</formula2>
    </dataValidation>
    <dataValidation type="list" allowBlank="1" showInputMessage="1" showErrorMessage="1" prompt="Maak een keuze" sqref="B22" xr:uid="{C9052D50-54B3-4A93-96AB-4C8F75F2B841}">
      <formula1>"Ja,Neen,Onbekend"</formula1>
    </dataValidation>
    <dataValidation type="list" allowBlank="1" showInputMessage="1" showErrorMessage="1" promptTitle="Maak een keuze" prompt="Is er een grondplan van het evenement toegevoegd via de evenementencel?" sqref="B16" xr:uid="{AB341A59-6472-4D91-B0B5-B702D47D7986}">
      <formula1>"Ja,Neen, Nog in opmaak"</formula1>
    </dataValidation>
    <dataValidation type="decimal" allowBlank="1" showInputMessage="1" showErrorMessage="1" error="Getal tussen 0-10000000, indien meer dan 10000000 vul in 10000000" promptTitle="Vul een getal in" prompt="Cijfer opgeven kan tot 2 decimalen." sqref="B17" xr:uid="{4EAC0368-5064-4B12-B25C-76506C5A862B}">
      <formula1>0</formula1>
      <formula2>10000000</formula2>
    </dataValidation>
    <dataValidation type="list" allowBlank="1" showInputMessage="1" showErrorMessage="1" prompt="Maak een keuze" sqref="B18" xr:uid="{B36C8788-32FB-43B4-B216-C40C705111F3}">
      <formula1>"0,1,2,3,4,5,6,7,8,9,10,&gt;10"</formula1>
    </dataValidation>
    <dataValidation type="list" allowBlank="1" showInputMessage="1" showErrorMessage="1" prompt="Maak een keuze" sqref="B19" xr:uid="{836D6C0D-D910-4537-B4EA-941518597D99}">
      <formula1>"Ja,Neen,Aanvraag is ingediend"</formula1>
    </dataValidation>
    <dataValidation type="list" allowBlank="1" showInputMessage="1" showErrorMessage="1" prompt="Maak een keuze" sqref="B14:B15" xr:uid="{2D208AC1-4294-40CD-9916-7EA0257E89CE}">
      <formula1>"Maak een keuze, Ja,Neen,Onbekend"</formula1>
    </dataValidation>
    <dataValidation type="list" allowBlank="1" showInputMessage="1" showErrorMessage="1" promptTitle="Kies een aantal" prompt="Bv: festivaltent,circustent,..._x000a_Zijn tenten voorzien van de nodige attesten?" sqref="B20" xr:uid="{66EAAF28-AF8F-4B0B-BCCD-EA045C1C7152}">
      <formula1>"Maak een keuze, Geen,1,2,3,4,5,6,&gt;6"</formula1>
    </dataValidation>
    <dataValidation type="whole" showInputMessage="1" showErrorMessage="1" error="Getal tussen 0-100000" promptTitle="Aantal personen?" prompt="Indien geen camping geef getal '0' in." sqref="B11" xr:uid="{9B3DA20D-635D-4812-B5B2-B32B32528E21}">
      <formula1>0</formula1>
      <formula2>100000</formula2>
    </dataValidation>
    <dataValidation type="list" allowBlank="1" showInputMessage="1" showErrorMessage="1" promptTitle="Maak een keuze" prompt="Een perimeter is een zone/toegangspunt die de hulpdiensten moeten passeren om op het evenement te geraken. Een perimeter wordt hier gedefinieerd als een plaats waar een controle is en/of waar een fysieke vertraging is in de toegang, zoals een afsluiting." sqref="B12" xr:uid="{8B7E50D9-7ACD-4D95-AEDA-7BF22A0D5AB7}">
      <formula1>"Ja,Neen,Onbekend"</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652" yWindow="386" count="4">
        <x14:dataValidation type="list" allowBlank="1" showInputMessage="1" showErrorMessage="1" promptTitle="Maak een keuze" prompt="Een bepaalde leeftijdsklasse moet gekozen worden wanneer minimaal 2/3 van de bezoekers tot die leeftijdsklasse behoren." xr:uid="{510F23EC-02D5-4510-A0F7-529EA385E820}">
          <x14:formula1>
            <xm:f>Cijfers!$A$52:$A$57</xm:f>
          </x14:formula1>
          <xm:sqref>B23</xm:sqref>
        </x14:dataValidation>
        <x14:dataValidation type="list" allowBlank="1" showInputMessage="1" showErrorMessage="1" prompt="Maak een keuze" xr:uid="{8D8B9704-BDF1-40CC-AA01-46EF9CB2CF2E}">
          <x14:formula1>
            <xm:f>Cijfers!$A$60:$A$63</xm:f>
          </x14:formula1>
          <xm:sqref>B24</xm:sqref>
        </x14:dataValidation>
        <x14:dataValidation type="list" allowBlank="1" showInputMessage="1" showErrorMessage="1" prompt="Maak een keuze" xr:uid="{CC0CB336-DFBB-4A77-B610-97FF8741748F}">
          <x14:formula1>
            <xm:f>Cijfers!$A$66:$A$70</xm:f>
          </x14:formula1>
          <xm:sqref>B25</xm:sqref>
        </x14:dataValidation>
        <x14:dataValidation type="list" allowBlank="1" showInputMessage="1" showErrorMessage="1" promptTitle="Maak een keuze" prompt="Zijn er essentiële entiteiten binnen de perimeter? Dit heeft als gevolg dat er personen door een toegangspunt moeten zonder dat ze deel uitmaken van het evenement. " xr:uid="{EB4C92F2-2892-43B7-82BC-6FB9AE18E402}">
          <x14:formula1>
            <xm:f>'Invoegcellen(Gegevensvalidatie)'!$A$3:$A$12</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E67EF-5A58-444B-897A-96A48EDA389A}">
  <sheetPr codeName="Blad4">
    <tabColor rgb="FF00B050"/>
    <pageSetUpPr fitToPage="1"/>
  </sheetPr>
  <dimension ref="A1:F45"/>
  <sheetViews>
    <sheetView zoomScaleNormal="100" workbookViewId="0">
      <selection activeCell="B43" sqref="B43:D43"/>
    </sheetView>
  </sheetViews>
  <sheetFormatPr defaultRowHeight="14.4" x14ac:dyDescent="0.3"/>
  <cols>
    <col min="1" max="1" width="3.5546875" customWidth="1"/>
    <col min="2" max="2" width="10" customWidth="1"/>
    <col min="3" max="3" width="40.109375" customWidth="1"/>
    <col min="4" max="4" width="16.33203125" customWidth="1"/>
    <col min="5" max="5" width="19.5546875" customWidth="1"/>
    <col min="6" max="6" width="9.109375" customWidth="1"/>
  </cols>
  <sheetData>
    <row r="1" spans="1:6" ht="15" x14ac:dyDescent="0.35">
      <c r="A1" s="104"/>
      <c r="B1" s="104"/>
      <c r="C1" s="133" t="s">
        <v>394</v>
      </c>
      <c r="D1" s="133"/>
      <c r="E1" s="133"/>
      <c r="F1" s="133"/>
    </row>
    <row r="2" spans="1:6" ht="15" x14ac:dyDescent="0.35">
      <c r="A2" s="104"/>
      <c r="B2" s="104"/>
      <c r="C2" s="133" t="s">
        <v>43</v>
      </c>
      <c r="D2" s="133"/>
      <c r="E2" s="133"/>
      <c r="F2" s="133"/>
    </row>
    <row r="3" spans="1:6" ht="15" x14ac:dyDescent="0.35">
      <c r="A3" s="104"/>
      <c r="B3" s="104"/>
      <c r="C3" s="133" t="s">
        <v>44</v>
      </c>
      <c r="D3" s="133"/>
      <c r="E3" s="133"/>
      <c r="F3" s="133"/>
    </row>
    <row r="4" spans="1:6" x14ac:dyDescent="0.3">
      <c r="B4" s="30"/>
      <c r="C4" s="30"/>
      <c r="D4" s="30"/>
      <c r="E4" s="30"/>
    </row>
    <row r="6" spans="1:6" ht="16.2" x14ac:dyDescent="0.4">
      <c r="A6" s="134" t="s">
        <v>386</v>
      </c>
      <c r="B6" s="134"/>
      <c r="C6" s="134"/>
      <c r="D6" s="134"/>
      <c r="E6" s="134"/>
      <c r="F6" s="134"/>
    </row>
    <row r="7" spans="1:6" x14ac:dyDescent="0.3">
      <c r="B7" s="1"/>
    </row>
    <row r="8" spans="1:6" ht="15.6" x14ac:dyDescent="0.4">
      <c r="B8" s="102" t="s">
        <v>382</v>
      </c>
      <c r="C8" s="85">
        <f ca="1">TODAY()</f>
        <v>45406</v>
      </c>
      <c r="D8" s="84"/>
      <c r="E8" s="84"/>
    </row>
    <row r="9" spans="1:6" ht="15.6" x14ac:dyDescent="0.4">
      <c r="B9" s="84"/>
      <c r="C9" s="84"/>
      <c r="D9" s="84"/>
      <c r="E9" s="86"/>
    </row>
    <row r="10" spans="1:6" ht="15.6" x14ac:dyDescent="0.4">
      <c r="B10" s="102" t="s">
        <v>383</v>
      </c>
      <c r="C10" s="86" t="s">
        <v>384</v>
      </c>
      <c r="D10" s="87" t="s">
        <v>45</v>
      </c>
      <c r="E10" s="88" t="s">
        <v>335</v>
      </c>
    </row>
    <row r="11" spans="1:6" ht="15.6" x14ac:dyDescent="0.4">
      <c r="B11" s="84"/>
      <c r="C11" s="84" t="s">
        <v>46</v>
      </c>
      <c r="D11" s="89" t="s">
        <v>47</v>
      </c>
      <c r="E11" s="90" t="s">
        <v>337</v>
      </c>
    </row>
    <row r="12" spans="1:6" ht="15.6" x14ac:dyDescent="0.4">
      <c r="B12" s="84"/>
      <c r="C12" s="84" t="s">
        <v>48</v>
      </c>
      <c r="D12" s="89" t="s">
        <v>49</v>
      </c>
      <c r="E12" s="90" t="s">
        <v>338</v>
      </c>
    </row>
    <row r="13" spans="1:6" ht="15.6" x14ac:dyDescent="0.4">
      <c r="B13" s="84"/>
      <c r="C13" s="86" t="s">
        <v>50</v>
      </c>
      <c r="D13" s="87" t="s">
        <v>45</v>
      </c>
      <c r="E13" s="88" t="s">
        <v>335</v>
      </c>
    </row>
    <row r="14" spans="1:6" ht="15.6" x14ac:dyDescent="0.4">
      <c r="B14" s="84"/>
      <c r="C14" s="84" t="s">
        <v>51</v>
      </c>
      <c r="D14" s="89" t="s">
        <v>52</v>
      </c>
      <c r="E14" s="90" t="s">
        <v>336</v>
      </c>
    </row>
    <row r="15" spans="1:6" ht="15.6" x14ac:dyDescent="0.4">
      <c r="B15" s="84"/>
      <c r="C15" s="84" t="s">
        <v>53</v>
      </c>
      <c r="D15" s="89" t="s">
        <v>54</v>
      </c>
      <c r="E15" s="90" t="s">
        <v>334</v>
      </c>
    </row>
    <row r="16" spans="1:6" ht="15.6" x14ac:dyDescent="0.4">
      <c r="B16" s="84"/>
      <c r="C16" s="84" t="s">
        <v>55</v>
      </c>
      <c r="D16" s="89" t="s">
        <v>56</v>
      </c>
      <c r="E16" s="90"/>
    </row>
    <row r="17" spans="2:5" ht="9.6" customHeight="1" x14ac:dyDescent="0.4">
      <c r="B17" s="84"/>
      <c r="C17" s="91"/>
      <c r="D17" s="84"/>
      <c r="E17" s="84"/>
    </row>
    <row r="18" spans="2:5" ht="15.6" x14ac:dyDescent="0.4">
      <c r="B18" s="102" t="s">
        <v>57</v>
      </c>
      <c r="C18" s="84" t="s">
        <v>385</v>
      </c>
      <c r="D18" s="84"/>
      <c r="E18" s="84"/>
    </row>
    <row r="19" spans="2:5" ht="15.6" x14ac:dyDescent="0.4">
      <c r="B19" s="103" t="s">
        <v>393</v>
      </c>
      <c r="C19" s="92">
        <f>'Deel 1 Organisatie'!$B$9</f>
        <v>0</v>
      </c>
      <c r="D19" s="84"/>
      <c r="E19" s="84"/>
    </row>
    <row r="20" spans="2:5" ht="15.6" x14ac:dyDescent="0.4">
      <c r="B20" s="102" t="s">
        <v>58</v>
      </c>
      <c r="C20" s="93">
        <f>'Deel 1 Organisatie'!$B$7</f>
        <v>0</v>
      </c>
      <c r="D20" s="84"/>
      <c r="E20" s="84"/>
    </row>
    <row r="21" spans="2:5" ht="6.6" customHeight="1" x14ac:dyDescent="0.4">
      <c r="B21" s="84"/>
      <c r="C21" s="94"/>
      <c r="D21" s="84"/>
      <c r="E21" s="84"/>
    </row>
    <row r="22" spans="2:5" ht="15.6" x14ac:dyDescent="0.4">
      <c r="B22" s="84" t="s">
        <v>59</v>
      </c>
      <c r="C22" s="84"/>
      <c r="D22" s="84"/>
      <c r="E22" s="84"/>
    </row>
    <row r="23" spans="2:5" ht="7.2" customHeight="1" x14ac:dyDescent="0.4">
      <c r="B23" s="84"/>
      <c r="C23" s="84"/>
      <c r="D23" s="84"/>
      <c r="E23" s="84"/>
    </row>
    <row r="24" spans="2:5" ht="14.4" customHeight="1" x14ac:dyDescent="0.3">
      <c r="B24" s="136" t="s">
        <v>316</v>
      </c>
      <c r="C24" s="136"/>
      <c r="D24" s="136"/>
      <c r="E24" s="136"/>
    </row>
    <row r="25" spans="2:5" x14ac:dyDescent="0.3">
      <c r="B25" s="136"/>
      <c r="C25" s="136"/>
      <c r="D25" s="136"/>
      <c r="E25" s="136"/>
    </row>
    <row r="27" spans="2:5" ht="15" x14ac:dyDescent="0.3">
      <c r="B27" s="132" t="s">
        <v>60</v>
      </c>
      <c r="C27" s="132"/>
      <c r="D27" s="132"/>
      <c r="E27" s="95" t="e" cm="1">
        <f t="array" ref="E27">_xlfn.IFS((Cijfers!$B$12&lt;=2),0,(Cijfers!$B$12&lt;=6),1,(Cijfers!$B$12&lt;=9),1,(Cijfers!$B$12&gt;=10),1)+IF((Cijfers!$B$2=1),1)+IF((Cijfers!$B$5=1),1)</f>
        <v>#N/A</v>
      </c>
    </row>
    <row r="28" spans="2:5" ht="15" x14ac:dyDescent="0.3">
      <c r="B28" s="132" t="s">
        <v>61</v>
      </c>
      <c r="C28" s="132"/>
      <c r="D28" s="132"/>
      <c r="E28" s="95" t="e" cm="1">
        <f t="array" ref="E28">_xlfn.IFS((Cijfers!$B$12&lt;=2),"Geen",(Cijfers!$B$12&lt;=6),"3",(Cijfers!$B$12&lt;=9),"6",(Cijfers!$B$12&gt;=10),"6")</f>
        <v>#N/A</v>
      </c>
    </row>
    <row r="29" spans="2:5" ht="14.4" customHeight="1" x14ac:dyDescent="0.3">
      <c r="B29" s="132" t="s">
        <v>395</v>
      </c>
      <c r="C29" s="132"/>
      <c r="D29" s="132"/>
      <c r="E29" s="95" t="e" cm="1">
        <f t="array" ref="E29">_xlfn.IFS((Cijfers!$B$12&lt;=2),0,(Cijfers!$B$12&lt;=6),1,(Cijfers!$B$12&lt;=9),2,(Cijfers!$B$12&gt;=10),3)+IF((Cijfers!$B$5=1),2)</f>
        <v>#N/A</v>
      </c>
    </row>
    <row r="30" spans="2:5" ht="15" x14ac:dyDescent="0.3">
      <c r="B30" s="132" t="s">
        <v>408</v>
      </c>
      <c r="C30" s="132"/>
      <c r="D30" s="132"/>
      <c r="E30" s="95" t="e">
        <f>Cijfers!$B$14</f>
        <v>#N/A</v>
      </c>
    </row>
    <row r="31" spans="2:5" ht="15" x14ac:dyDescent="0.3">
      <c r="B31" s="132" t="s">
        <v>372</v>
      </c>
      <c r="C31" s="132"/>
      <c r="D31" s="132"/>
      <c r="E31" s="96" t="e" cm="1">
        <f t="array" ref="E31">_xlfn.IFS((Cijfers!$B$12&lt;=2),0,(Cijfers!$B$12&lt;=6),0,(Cijfers!$B$12&lt;=9),1,(Cijfers!$B$12&gt;=10),2)+IF((Cijfers!$B$9=3),1)+IF((Cijfers!$B$10&gt;3),1)+VLOOKUP('Deel 2 Risicoanalyse'!B5,Cijfers!F27:G29,2,TRUE)</f>
        <v>#N/A</v>
      </c>
    </row>
    <row r="32" spans="2:5" ht="15" x14ac:dyDescent="0.3">
      <c r="B32" s="132" t="s">
        <v>373</v>
      </c>
      <c r="C32" s="132"/>
      <c r="D32" s="132"/>
      <c r="E32" s="96" t="e" cm="1">
        <f t="array" ref="E32">_xlfn.IFS((Cijfers!$B$12&lt;=2),0,(Cijfers!$B$12&lt;=6),0,(Cijfers!$B$12&lt;=9),0,(Cijfers!$B$12&gt;=10),1)+IF((Cijfers!$B$10=4),1)+VLOOKUP('Deel 2 Risicoanalyse'!B5,Cijfers!F27:G29,2,TRUE)</f>
        <v>#N/A</v>
      </c>
    </row>
    <row r="33" spans="2:5" ht="15" x14ac:dyDescent="0.3">
      <c r="B33" s="132" t="s">
        <v>62</v>
      </c>
      <c r="C33" s="132"/>
      <c r="D33" s="132"/>
      <c r="E33" s="95" t="e">
        <f t="array" ref="E33">_xlfn.IFS((Cijfers!$B$12&lt;=2),"Geen",(Cijfers!$B$12&lt;=6),"Geen",(Cijfers!$B$12&lt;=9),"Geen",(Cijfers!$B$12&gt;=10),"Ja")</f>
        <v>#N/A</v>
      </c>
    </row>
    <row r="34" spans="2:5" ht="15" x14ac:dyDescent="0.35">
      <c r="B34" s="97" t="s">
        <v>410</v>
      </c>
      <c r="C34" s="97"/>
      <c r="D34" s="97"/>
    </row>
    <row r="35" spans="2:5" ht="93.75" customHeight="1" x14ac:dyDescent="0.3">
      <c r="B35" s="136" t="s">
        <v>411</v>
      </c>
      <c r="C35" s="136"/>
      <c r="D35" s="136"/>
      <c r="E35" s="136"/>
    </row>
    <row r="36" spans="2:5" ht="28.5" customHeight="1" x14ac:dyDescent="0.3">
      <c r="B36" s="138" t="str">
        <f>Cijfers!$F$5</f>
        <v/>
      </c>
      <c r="C36" s="138"/>
      <c r="D36" s="138"/>
      <c r="E36" s="138"/>
    </row>
    <row r="37" spans="2:5" x14ac:dyDescent="0.3">
      <c r="B37" s="36"/>
      <c r="C37" s="36"/>
      <c r="D37" s="36"/>
      <c r="E37" s="36"/>
    </row>
    <row r="38" spans="2:5" ht="15" x14ac:dyDescent="0.3">
      <c r="B38" s="137" t="s">
        <v>63</v>
      </c>
      <c r="C38" s="137"/>
      <c r="D38" s="137"/>
      <c r="E38" s="80"/>
    </row>
    <row r="39" spans="2:5" ht="15.6" x14ac:dyDescent="0.4">
      <c r="B39" s="84"/>
      <c r="C39" s="84"/>
      <c r="D39" s="84"/>
      <c r="E39" s="80"/>
    </row>
    <row r="40" spans="2:5" ht="15" x14ac:dyDescent="0.3">
      <c r="B40" s="92" t="s">
        <v>64</v>
      </c>
      <c r="C40" s="92"/>
      <c r="D40" s="92"/>
      <c r="E40" s="80"/>
    </row>
    <row r="41" spans="2:5" ht="15" x14ac:dyDescent="0.3">
      <c r="B41" s="137" t="s">
        <v>65</v>
      </c>
      <c r="C41" s="137"/>
      <c r="D41" s="92"/>
      <c r="E41" s="80"/>
    </row>
    <row r="42" spans="2:5" ht="15" x14ac:dyDescent="0.3">
      <c r="B42" s="137" t="s">
        <v>66</v>
      </c>
      <c r="C42" s="137"/>
      <c r="D42" s="137"/>
      <c r="E42" s="80"/>
    </row>
    <row r="43" spans="2:5" ht="21.75" customHeight="1" x14ac:dyDescent="0.4">
      <c r="B43" s="135"/>
      <c r="C43" s="135"/>
      <c r="D43" s="135"/>
      <c r="E43" s="80"/>
    </row>
    <row r="44" spans="2:5" ht="15.6" x14ac:dyDescent="0.4">
      <c r="B44" s="101"/>
      <c r="C44" s="101"/>
      <c r="D44" s="101"/>
    </row>
    <row r="45" spans="2:5" ht="15" customHeight="1" x14ac:dyDescent="0.4">
      <c r="B45" s="101"/>
      <c r="C45" s="101"/>
      <c r="D45" s="101"/>
    </row>
  </sheetData>
  <mergeCells count="18">
    <mergeCell ref="B43:D43"/>
    <mergeCell ref="B30:D30"/>
    <mergeCell ref="B31:D31"/>
    <mergeCell ref="B32:D32"/>
    <mergeCell ref="B24:E25"/>
    <mergeCell ref="B42:D42"/>
    <mergeCell ref="B36:E36"/>
    <mergeCell ref="B35:E35"/>
    <mergeCell ref="B38:D38"/>
    <mergeCell ref="B33:D33"/>
    <mergeCell ref="B41:C41"/>
    <mergeCell ref="B27:D27"/>
    <mergeCell ref="B28:D28"/>
    <mergeCell ref="B29:D29"/>
    <mergeCell ref="C1:F1"/>
    <mergeCell ref="C2:F2"/>
    <mergeCell ref="C3:F3"/>
    <mergeCell ref="A6:F6"/>
  </mergeCells>
  <hyperlinks>
    <hyperlink ref="B36:E36" r:id="rId1" display="https://warmedagen.be/voor-organisaties/evenementen-organiseren-bij-warm-weer" xr:uid="{9E397945-00DB-4672-80E7-AAA1CE797A15}"/>
  </hyperlinks>
  <pageMargins left="0.25" right="0.25"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6E613-7CC0-49F3-BA07-AB708DBB6C47}">
  <sheetPr codeName="Blad5">
    <tabColor rgb="FF40E4AD"/>
  </sheetPr>
  <dimension ref="A1:I47"/>
  <sheetViews>
    <sheetView zoomScaleNormal="100" workbookViewId="0">
      <selection activeCell="A4" sqref="A4:E4"/>
    </sheetView>
  </sheetViews>
  <sheetFormatPr defaultColWidth="8.88671875" defaultRowHeight="13.8" x14ac:dyDescent="0.3"/>
  <cols>
    <col min="1" max="1" width="9.5546875" style="30" customWidth="1"/>
    <col min="2" max="2" width="8.88671875" style="30" customWidth="1"/>
    <col min="3" max="3" width="6.88671875" style="30" customWidth="1"/>
    <col min="4" max="4" width="7.5546875" style="30" customWidth="1"/>
    <col min="5" max="5" width="11.33203125" style="30" customWidth="1"/>
    <col min="6" max="6" width="2.6640625" style="30" customWidth="1"/>
    <col min="7" max="7" width="8.88671875" style="30"/>
    <col min="8" max="8" width="10.44140625" style="30" customWidth="1"/>
    <col min="9" max="9" width="18.109375" style="30" customWidth="1"/>
    <col min="10" max="16384" width="8.88671875" style="30"/>
  </cols>
  <sheetData>
    <row r="1" spans="1:9" ht="16.2" x14ac:dyDescent="0.4">
      <c r="A1" s="144" t="s">
        <v>67</v>
      </c>
      <c r="B1" s="160"/>
      <c r="C1" s="160"/>
      <c r="D1" s="160"/>
      <c r="E1" s="160"/>
      <c r="F1" s="160"/>
      <c r="G1" s="160"/>
      <c r="H1" s="160"/>
      <c r="I1" s="160"/>
    </row>
    <row r="2" spans="1:9" ht="14.4" customHeight="1" x14ac:dyDescent="0.3">
      <c r="A2" s="162" t="s">
        <v>68</v>
      </c>
      <c r="B2" s="162"/>
      <c r="C2" s="162"/>
      <c r="D2" s="162"/>
      <c r="E2" s="162"/>
      <c r="F2" s="169" t="s">
        <v>69</v>
      </c>
      <c r="G2" s="170"/>
      <c r="H2" s="170"/>
      <c r="I2" s="171"/>
    </row>
    <row r="3" spans="1:9" ht="14.4" customHeight="1" x14ac:dyDescent="0.3">
      <c r="A3" s="163" t="s">
        <v>70</v>
      </c>
      <c r="B3" s="164"/>
      <c r="C3" s="164"/>
      <c r="D3" s="164"/>
      <c r="E3" s="165"/>
      <c r="F3" s="139" t="s">
        <v>71</v>
      </c>
      <c r="G3" s="139"/>
      <c r="H3" s="139"/>
      <c r="I3" s="139"/>
    </row>
    <row r="4" spans="1:9" ht="14.4" customHeight="1" x14ac:dyDescent="0.3">
      <c r="A4" s="166" t="s">
        <v>72</v>
      </c>
      <c r="B4" s="167"/>
      <c r="C4" s="167"/>
      <c r="D4" s="167"/>
      <c r="E4" s="168"/>
      <c r="F4" s="139" t="s">
        <v>73</v>
      </c>
      <c r="G4" s="139"/>
      <c r="H4" s="139"/>
      <c r="I4" s="139"/>
    </row>
    <row r="5" spans="1:9" ht="16.2" x14ac:dyDescent="0.4">
      <c r="A5" s="147" t="s">
        <v>74</v>
      </c>
      <c r="B5" s="139"/>
      <c r="C5" s="139"/>
      <c r="D5" s="161">
        <f>'Deel 1 Organisatie'!$B$9</f>
        <v>0</v>
      </c>
      <c r="E5" s="157"/>
      <c r="F5" s="157"/>
      <c r="G5" s="157"/>
      <c r="H5" s="157"/>
      <c r="I5" s="157"/>
    </row>
    <row r="6" spans="1:9" ht="16.2" x14ac:dyDescent="0.4">
      <c r="A6" s="147" t="s">
        <v>75</v>
      </c>
      <c r="B6" s="139"/>
      <c r="C6" s="139"/>
      <c r="D6" s="148">
        <f>'Deel 1 Organisatie'!$B$6</f>
        <v>0</v>
      </c>
      <c r="E6" s="148"/>
      <c r="F6" s="148"/>
      <c r="G6" s="148"/>
      <c r="H6" s="148"/>
      <c r="I6" s="148"/>
    </row>
    <row r="7" spans="1:9" ht="16.2" x14ac:dyDescent="0.3">
      <c r="A7" s="147" t="s">
        <v>76</v>
      </c>
      <c r="B7" s="147"/>
      <c r="C7" s="147"/>
      <c r="D7" s="149">
        <f>'Deel 1 Organisatie'!$B$7</f>
        <v>0</v>
      </c>
      <c r="E7" s="139"/>
      <c r="F7" s="139"/>
      <c r="G7" s="139" t="s">
        <v>77</v>
      </c>
      <c r="H7" s="139"/>
      <c r="I7" s="139"/>
    </row>
    <row r="8" spans="1:9" ht="16.2" x14ac:dyDescent="0.3">
      <c r="A8" s="147"/>
      <c r="B8" s="147"/>
      <c r="C8" s="147"/>
      <c r="D8" s="149">
        <f>'Deel 1 Organisatie'!$B$8</f>
        <v>0</v>
      </c>
      <c r="E8" s="139"/>
      <c r="F8" s="139"/>
      <c r="G8" s="139"/>
      <c r="H8" s="139"/>
      <c r="I8" s="139"/>
    </row>
    <row r="9" spans="1:9" ht="16.2" x14ac:dyDescent="0.4">
      <c r="A9" s="158" t="s">
        <v>78</v>
      </c>
      <c r="B9" s="158"/>
      <c r="C9" s="158"/>
      <c r="D9" s="158"/>
      <c r="E9" s="139">
        <f>'Deel 1 Organisatie'!$B$10</f>
        <v>0</v>
      </c>
      <c r="F9" s="139"/>
      <c r="G9" s="139"/>
      <c r="H9" s="139"/>
      <c r="I9" s="139"/>
    </row>
    <row r="10" spans="1:9" ht="16.2" x14ac:dyDescent="0.3">
      <c r="A10" s="147" t="s">
        <v>79</v>
      </c>
      <c r="B10" s="147"/>
      <c r="C10" s="147"/>
      <c r="D10" s="147"/>
      <c r="E10" s="159">
        <f>'Deel 2 Risicoanalyse'!$B$5</f>
        <v>0</v>
      </c>
      <c r="F10" s="139"/>
      <c r="G10" s="139"/>
      <c r="H10" s="139"/>
      <c r="I10" s="139"/>
    </row>
    <row r="11" spans="1:9" ht="16.2" x14ac:dyDescent="0.4">
      <c r="A11" s="155" t="s">
        <v>80</v>
      </c>
      <c r="B11" s="156"/>
      <c r="C11" s="156"/>
      <c r="D11" s="156"/>
      <c r="E11" s="156"/>
      <c r="F11" s="156"/>
      <c r="G11" s="156"/>
      <c r="H11" s="156"/>
      <c r="I11" s="156"/>
    </row>
    <row r="12" spans="1:9" ht="16.2" x14ac:dyDescent="0.4">
      <c r="A12" s="154" t="s">
        <v>81</v>
      </c>
      <c r="B12" s="154"/>
      <c r="C12" s="157" t="s">
        <v>82</v>
      </c>
      <c r="D12" s="157"/>
      <c r="E12" s="157"/>
      <c r="F12" s="157"/>
      <c r="G12" s="157"/>
      <c r="H12" s="157"/>
      <c r="I12" s="157"/>
    </row>
    <row r="13" spans="1:9" ht="16.2" x14ac:dyDescent="0.4">
      <c r="A13" s="150" t="s">
        <v>83</v>
      </c>
      <c r="B13" s="150"/>
      <c r="C13" s="150"/>
      <c r="D13" s="150"/>
      <c r="E13" s="150"/>
      <c r="F13" s="150"/>
      <c r="G13" s="150"/>
      <c r="H13" s="150"/>
      <c r="I13" s="150"/>
    </row>
    <row r="14" spans="1:9" ht="16.2" x14ac:dyDescent="0.4">
      <c r="A14" s="139" t="s">
        <v>81</v>
      </c>
      <c r="B14" s="139"/>
      <c r="C14" s="157" t="s">
        <v>84</v>
      </c>
      <c r="D14" s="157"/>
      <c r="E14" s="157"/>
      <c r="F14" s="157"/>
      <c r="G14" s="157"/>
      <c r="H14" s="157"/>
      <c r="I14" s="157"/>
    </row>
    <row r="15" spans="1:9" ht="16.2" x14ac:dyDescent="0.4">
      <c r="A15" s="150" t="s">
        <v>85</v>
      </c>
      <c r="B15" s="150"/>
      <c r="C15" s="150"/>
      <c r="D15" s="150"/>
      <c r="E15" s="150"/>
      <c r="F15" s="150"/>
      <c r="G15" s="150"/>
      <c r="H15" s="150"/>
      <c r="I15" s="150"/>
    </row>
    <row r="16" spans="1:9" ht="16.2" x14ac:dyDescent="0.4">
      <c r="A16" s="139" t="s">
        <v>81</v>
      </c>
      <c r="B16" s="139"/>
      <c r="C16" s="105" t="s">
        <v>86</v>
      </c>
      <c r="D16" s="157"/>
      <c r="E16" s="157"/>
      <c r="F16" s="157"/>
      <c r="G16" s="157"/>
      <c r="H16" s="105" t="s">
        <v>87</v>
      </c>
      <c r="I16" s="105" t="s">
        <v>88</v>
      </c>
    </row>
    <row r="17" spans="1:9" ht="16.2" x14ac:dyDescent="0.4">
      <c r="A17" s="150" t="s">
        <v>89</v>
      </c>
      <c r="B17" s="150"/>
      <c r="C17" s="150"/>
      <c r="D17" s="150"/>
      <c r="E17" s="150"/>
      <c r="F17" s="150"/>
      <c r="G17" s="150"/>
      <c r="H17" s="150"/>
      <c r="I17" s="150"/>
    </row>
    <row r="18" spans="1:9" ht="16.2" x14ac:dyDescent="0.4">
      <c r="A18" s="139" t="s">
        <v>81</v>
      </c>
      <c r="B18" s="139"/>
      <c r="C18" s="139"/>
      <c r="D18" s="139"/>
      <c r="E18" s="139" t="s">
        <v>77</v>
      </c>
      <c r="F18" s="139"/>
      <c r="G18" s="154"/>
      <c r="H18" s="154"/>
      <c r="I18" s="154"/>
    </row>
    <row r="19" spans="1:9" ht="16.2" x14ac:dyDescent="0.4">
      <c r="A19" s="144" t="s">
        <v>90</v>
      </c>
      <c r="B19" s="145"/>
      <c r="C19" s="145"/>
      <c r="D19" s="145"/>
      <c r="E19" s="145"/>
      <c r="F19" s="145"/>
      <c r="G19" s="145"/>
      <c r="H19" s="145"/>
      <c r="I19" s="145"/>
    </row>
    <row r="20" spans="1:9" ht="14.4" customHeight="1" x14ac:dyDescent="0.4">
      <c r="A20" s="142" t="s">
        <v>10</v>
      </c>
      <c r="B20" s="142"/>
      <c r="C20" s="145"/>
      <c r="D20" s="145"/>
      <c r="E20" s="145"/>
      <c r="F20" s="145"/>
      <c r="G20" s="145"/>
      <c r="H20" s="145"/>
      <c r="I20" s="145"/>
    </row>
    <row r="21" spans="1:9" ht="14.4" customHeight="1" x14ac:dyDescent="0.3">
      <c r="A21" s="139" t="s">
        <v>91</v>
      </c>
      <c r="B21" s="139"/>
      <c r="C21" s="139">
        <f>'Deel 1 Organisatie'!$B$13</f>
        <v>0</v>
      </c>
      <c r="D21" s="139"/>
      <c r="E21" s="139"/>
      <c r="F21" s="139"/>
      <c r="G21" s="139"/>
      <c r="H21" s="139"/>
      <c r="I21" s="139"/>
    </row>
    <row r="22" spans="1:9" ht="14.4" customHeight="1" x14ac:dyDescent="0.4">
      <c r="A22" s="105" t="s">
        <v>12</v>
      </c>
      <c r="B22" s="105"/>
      <c r="C22" s="139">
        <f>'Deel 1 Organisatie'!$B$14</f>
        <v>0</v>
      </c>
      <c r="D22" s="139"/>
      <c r="E22" s="139"/>
      <c r="F22" s="139"/>
      <c r="G22" s="139"/>
      <c r="H22" s="139"/>
      <c r="I22" s="139"/>
    </row>
    <row r="23" spans="1:9" ht="14.4" customHeight="1" x14ac:dyDescent="0.3">
      <c r="A23" s="139" t="s">
        <v>13</v>
      </c>
      <c r="B23" s="139"/>
      <c r="C23" s="146">
        <f>'Deel 1 Organisatie'!$B$15</f>
        <v>0</v>
      </c>
      <c r="D23" s="139"/>
      <c r="E23" s="139"/>
      <c r="F23" s="139"/>
      <c r="G23" s="139"/>
      <c r="H23" s="139"/>
      <c r="I23" s="139"/>
    </row>
    <row r="24" spans="1:9" ht="14.4" customHeight="1" x14ac:dyDescent="0.3">
      <c r="A24" s="152" t="s">
        <v>92</v>
      </c>
      <c r="B24" s="153"/>
      <c r="C24" s="143"/>
      <c r="D24" s="143"/>
      <c r="E24" s="143"/>
      <c r="F24" s="143"/>
      <c r="G24" s="143"/>
      <c r="H24" s="143"/>
      <c r="I24" s="143"/>
    </row>
    <row r="25" spans="1:9" ht="16.2" x14ac:dyDescent="0.3">
      <c r="A25" s="139" t="s">
        <v>93</v>
      </c>
      <c r="B25" s="139"/>
      <c r="C25" s="139"/>
      <c r="D25" s="139"/>
      <c r="E25" s="139"/>
      <c r="F25" s="139"/>
      <c r="G25" s="139"/>
      <c r="H25" s="139"/>
      <c r="I25" s="139"/>
    </row>
    <row r="26" spans="1:9" ht="16.2" x14ac:dyDescent="0.3">
      <c r="A26" s="139" t="s">
        <v>94</v>
      </c>
      <c r="B26" s="139"/>
      <c r="C26" s="139"/>
      <c r="D26" s="139"/>
      <c r="E26" s="139"/>
      <c r="F26" s="139"/>
      <c r="G26" s="139"/>
      <c r="H26" s="139"/>
      <c r="I26" s="139"/>
    </row>
    <row r="27" spans="1:9" ht="16.2" x14ac:dyDescent="0.3">
      <c r="A27" s="139" t="s">
        <v>95</v>
      </c>
      <c r="B27" s="139"/>
      <c r="C27" s="139"/>
      <c r="D27" s="139"/>
      <c r="E27" s="139"/>
      <c r="F27" s="139"/>
      <c r="G27" s="139"/>
      <c r="H27" s="139"/>
      <c r="I27" s="139"/>
    </row>
    <row r="28" spans="1:9" ht="16.2" x14ac:dyDescent="0.3">
      <c r="A28" s="139" t="s">
        <v>13</v>
      </c>
      <c r="B28" s="139"/>
      <c r="C28" s="139"/>
      <c r="D28" s="139"/>
      <c r="E28" s="139"/>
      <c r="F28" s="139"/>
      <c r="G28" s="139"/>
      <c r="H28" s="139"/>
      <c r="I28" s="139"/>
    </row>
    <row r="29" spans="1:9" ht="16.2" x14ac:dyDescent="0.3">
      <c r="A29" s="139" t="s">
        <v>96</v>
      </c>
      <c r="B29" s="139"/>
      <c r="C29" s="139"/>
      <c r="D29" s="139"/>
      <c r="E29" s="139"/>
      <c r="F29" s="139"/>
      <c r="G29" s="139"/>
      <c r="H29" s="139"/>
      <c r="I29" s="139"/>
    </row>
    <row r="30" spans="1:9" ht="16.2" x14ac:dyDescent="0.3">
      <c r="A30" s="142" t="s">
        <v>97</v>
      </c>
      <c r="B30" s="142"/>
      <c r="C30" s="143"/>
      <c r="D30" s="143"/>
      <c r="E30" s="143"/>
      <c r="F30" s="143"/>
      <c r="G30" s="143"/>
      <c r="H30" s="143"/>
      <c r="I30" s="143"/>
    </row>
    <row r="31" spans="1:9" ht="16.2" x14ac:dyDescent="0.3">
      <c r="A31" s="139" t="s">
        <v>10</v>
      </c>
      <c r="B31" s="139"/>
      <c r="C31" s="139"/>
      <c r="D31" s="139"/>
      <c r="E31" s="139"/>
      <c r="F31" s="139"/>
      <c r="G31" s="139"/>
      <c r="H31" s="139"/>
      <c r="I31" s="139"/>
    </row>
    <row r="32" spans="1:9" ht="16.2" x14ac:dyDescent="0.3">
      <c r="A32" s="139" t="s">
        <v>94</v>
      </c>
      <c r="B32" s="139"/>
      <c r="C32" s="139"/>
      <c r="D32" s="139"/>
      <c r="E32" s="139"/>
      <c r="F32" s="139"/>
      <c r="G32" s="139"/>
      <c r="H32" s="139"/>
      <c r="I32" s="139"/>
    </row>
    <row r="33" spans="1:9" ht="16.2" x14ac:dyDescent="0.3">
      <c r="A33" s="139" t="s">
        <v>95</v>
      </c>
      <c r="B33" s="139"/>
      <c r="C33" s="139"/>
      <c r="D33" s="139"/>
      <c r="E33" s="139"/>
      <c r="F33" s="139"/>
      <c r="G33" s="139"/>
      <c r="H33" s="139"/>
      <c r="I33" s="139"/>
    </row>
    <row r="34" spans="1:9" ht="16.2" x14ac:dyDescent="0.3">
      <c r="A34" s="139" t="s">
        <v>13</v>
      </c>
      <c r="B34" s="139"/>
      <c r="C34" s="139"/>
      <c r="D34" s="139"/>
      <c r="E34" s="139"/>
      <c r="F34" s="139"/>
      <c r="G34" s="139"/>
      <c r="H34" s="139"/>
      <c r="I34" s="139"/>
    </row>
    <row r="35" spans="1:9" ht="16.2" x14ac:dyDescent="0.3">
      <c r="A35" s="139" t="s">
        <v>96</v>
      </c>
      <c r="B35" s="139"/>
      <c r="C35" s="139"/>
      <c r="D35" s="139"/>
      <c r="E35" s="139"/>
      <c r="F35" s="139"/>
      <c r="G35" s="139"/>
      <c r="H35" s="139"/>
      <c r="I35" s="139"/>
    </row>
    <row r="36" spans="1:9" ht="16.2" x14ac:dyDescent="0.3">
      <c r="A36" s="142" t="s">
        <v>98</v>
      </c>
      <c r="B36" s="142"/>
      <c r="C36" s="143"/>
      <c r="D36" s="143"/>
      <c r="E36" s="143"/>
      <c r="F36" s="143"/>
      <c r="G36" s="143"/>
      <c r="H36" s="143"/>
      <c r="I36" s="143"/>
    </row>
    <row r="37" spans="1:9" ht="16.2" x14ac:dyDescent="0.3">
      <c r="A37" s="139" t="s">
        <v>99</v>
      </c>
      <c r="B37" s="139"/>
      <c r="C37" s="139"/>
      <c r="D37" s="139"/>
      <c r="E37" s="139"/>
      <c r="F37" s="139"/>
      <c r="G37" s="139"/>
      <c r="H37" s="139"/>
      <c r="I37" s="139"/>
    </row>
    <row r="38" spans="1:9" ht="16.2" x14ac:dyDescent="0.3">
      <c r="A38" s="139" t="s">
        <v>94</v>
      </c>
      <c r="B38" s="139"/>
      <c r="C38" s="139"/>
      <c r="D38" s="139"/>
      <c r="E38" s="139"/>
      <c r="F38" s="139"/>
      <c r="G38" s="139"/>
      <c r="H38" s="139"/>
      <c r="I38" s="139"/>
    </row>
    <row r="39" spans="1:9" ht="16.2" x14ac:dyDescent="0.3">
      <c r="A39" s="139" t="s">
        <v>95</v>
      </c>
      <c r="B39" s="139"/>
      <c r="C39" s="139"/>
      <c r="D39" s="139"/>
      <c r="E39" s="139"/>
      <c r="F39" s="139"/>
      <c r="G39" s="139"/>
      <c r="H39" s="139"/>
      <c r="I39" s="139"/>
    </row>
    <row r="40" spans="1:9" ht="16.2" x14ac:dyDescent="0.3">
      <c r="A40" s="139" t="s">
        <v>13</v>
      </c>
      <c r="B40" s="139"/>
      <c r="C40" s="139"/>
      <c r="D40" s="139"/>
      <c r="E40" s="139"/>
      <c r="F40" s="139"/>
      <c r="G40" s="139"/>
      <c r="H40" s="139"/>
      <c r="I40" s="139"/>
    </row>
    <row r="41" spans="1:9" ht="16.2" x14ac:dyDescent="0.3">
      <c r="A41" s="139" t="s">
        <v>96</v>
      </c>
      <c r="B41" s="139"/>
      <c r="C41" s="139"/>
      <c r="D41" s="139"/>
      <c r="E41" s="139"/>
      <c r="F41" s="139"/>
      <c r="G41" s="139"/>
      <c r="H41" s="139"/>
      <c r="I41" s="139"/>
    </row>
    <row r="42" spans="1:9" ht="16.2" x14ac:dyDescent="0.3">
      <c r="A42" s="142" t="s">
        <v>100</v>
      </c>
      <c r="B42" s="142"/>
      <c r="C42" s="143"/>
      <c r="D42" s="143"/>
      <c r="E42" s="143"/>
      <c r="F42" s="143"/>
      <c r="G42" s="143"/>
      <c r="H42" s="143"/>
      <c r="I42" s="143"/>
    </row>
    <row r="43" spans="1:9" ht="16.2" x14ac:dyDescent="0.3">
      <c r="A43" s="139" t="s">
        <v>101</v>
      </c>
      <c r="B43" s="139"/>
      <c r="C43" s="141" t="s">
        <v>102</v>
      </c>
      <c r="D43" s="141"/>
      <c r="E43" s="141"/>
      <c r="F43" s="141"/>
      <c r="G43" s="141"/>
      <c r="H43" s="141"/>
      <c r="I43" s="141"/>
    </row>
    <row r="44" spans="1:9" ht="16.2" x14ac:dyDescent="0.3">
      <c r="A44" s="139" t="s">
        <v>96</v>
      </c>
      <c r="B44" s="139"/>
      <c r="C44" s="139"/>
      <c r="D44" s="139"/>
      <c r="E44" s="139"/>
      <c r="F44" s="139"/>
      <c r="G44" s="139"/>
      <c r="H44" s="139"/>
      <c r="I44" s="139"/>
    </row>
    <row r="45" spans="1:9" ht="16.2" x14ac:dyDescent="0.3">
      <c r="A45" s="139" t="s">
        <v>103</v>
      </c>
      <c r="B45" s="139"/>
      <c r="C45" s="139"/>
      <c r="D45" s="139"/>
      <c r="E45" s="139"/>
      <c r="F45" s="139"/>
      <c r="G45" s="139"/>
      <c r="H45" s="139"/>
      <c r="I45" s="139"/>
    </row>
    <row r="46" spans="1:9" ht="16.2" x14ac:dyDescent="0.4">
      <c r="A46" s="140" t="s">
        <v>104</v>
      </c>
      <c r="B46" s="140"/>
      <c r="C46" s="140"/>
      <c r="D46" s="140"/>
      <c r="E46" s="140"/>
      <c r="F46" s="140"/>
      <c r="G46" s="140"/>
      <c r="H46" s="140"/>
      <c r="I46" s="140"/>
    </row>
    <row r="47" spans="1:9" ht="16.2" x14ac:dyDescent="0.4">
      <c r="A47" s="150" t="s">
        <v>105</v>
      </c>
      <c r="B47" s="151"/>
      <c r="C47" s="151"/>
      <c r="D47" s="151"/>
      <c r="E47" s="151"/>
      <c r="F47" s="151"/>
      <c r="G47" s="151"/>
      <c r="H47" s="151"/>
      <c r="I47" s="151"/>
    </row>
  </sheetData>
  <sheetProtection algorithmName="SHA-512" hashValue="ShOxkebqQFMlh3wePb98qcy74bdzCv2yQ6XyJmABq7zXZ59RinGatSNXQTFTRuNmut13OlWE258KxxD2ouJiuA==" saltValue="Td8+LXOWB+FWK1XGg4WmuQ==" spinCount="100000" sheet="1" objects="1" scenarios="1" selectLockedCells="1"/>
  <mergeCells count="86">
    <mergeCell ref="A1:I1"/>
    <mergeCell ref="A5:C5"/>
    <mergeCell ref="D5:I5"/>
    <mergeCell ref="A2:E2"/>
    <mergeCell ref="A3:E3"/>
    <mergeCell ref="A4:E4"/>
    <mergeCell ref="F2:I2"/>
    <mergeCell ref="F3:I3"/>
    <mergeCell ref="F4:I4"/>
    <mergeCell ref="A13:I13"/>
    <mergeCell ref="C14:I14"/>
    <mergeCell ref="D16:G16"/>
    <mergeCell ref="E18:F18"/>
    <mergeCell ref="A16:B16"/>
    <mergeCell ref="A17:I17"/>
    <mergeCell ref="A18:D18"/>
    <mergeCell ref="G18:I18"/>
    <mergeCell ref="A7:C8"/>
    <mergeCell ref="G7:I8"/>
    <mergeCell ref="A9:D9"/>
    <mergeCell ref="E9:I9"/>
    <mergeCell ref="A10:D10"/>
    <mergeCell ref="E10:I10"/>
    <mergeCell ref="D7:F7"/>
    <mergeCell ref="A6:C6"/>
    <mergeCell ref="D6:I6"/>
    <mergeCell ref="D8:F8"/>
    <mergeCell ref="A47:I47"/>
    <mergeCell ref="A20:B20"/>
    <mergeCell ref="A21:B21"/>
    <mergeCell ref="C20:I20"/>
    <mergeCell ref="C21:I21"/>
    <mergeCell ref="A30:B30"/>
    <mergeCell ref="A15:I15"/>
    <mergeCell ref="A24:B24"/>
    <mergeCell ref="A25:B25"/>
    <mergeCell ref="A14:B14"/>
    <mergeCell ref="A12:B12"/>
    <mergeCell ref="A11:I11"/>
    <mergeCell ref="C12:I12"/>
    <mergeCell ref="C30:I30"/>
    <mergeCell ref="A29:B29"/>
    <mergeCell ref="C29:I29"/>
    <mergeCell ref="C25:I25"/>
    <mergeCell ref="A26:B26"/>
    <mergeCell ref="C22:I22"/>
    <mergeCell ref="C26:I26"/>
    <mergeCell ref="A28:B28"/>
    <mergeCell ref="C28:I28"/>
    <mergeCell ref="C24:I24"/>
    <mergeCell ref="A23:B23"/>
    <mergeCell ref="C23:I23"/>
    <mergeCell ref="A19:I19"/>
    <mergeCell ref="A40:B40"/>
    <mergeCell ref="A39:B39"/>
    <mergeCell ref="C39:I39"/>
    <mergeCell ref="A27:B27"/>
    <mergeCell ref="C27:I27"/>
    <mergeCell ref="A33:B33"/>
    <mergeCell ref="C36:I36"/>
    <mergeCell ref="C35:I35"/>
    <mergeCell ref="A35:B35"/>
    <mergeCell ref="A36:B36"/>
    <mergeCell ref="A37:B37"/>
    <mergeCell ref="A38:B38"/>
    <mergeCell ref="C40:I40"/>
    <mergeCell ref="C37:I37"/>
    <mergeCell ref="C38:I38"/>
    <mergeCell ref="A31:B31"/>
    <mergeCell ref="C31:I31"/>
    <mergeCell ref="A32:B32"/>
    <mergeCell ref="A34:B34"/>
    <mergeCell ref="C32:I32"/>
    <mergeCell ref="C34:I34"/>
    <mergeCell ref="C33:I33"/>
    <mergeCell ref="C41:I41"/>
    <mergeCell ref="A42:B42"/>
    <mergeCell ref="C42:I42"/>
    <mergeCell ref="A43:B43"/>
    <mergeCell ref="A41:B41"/>
    <mergeCell ref="A45:B45"/>
    <mergeCell ref="C45:I45"/>
    <mergeCell ref="A46:I46"/>
    <mergeCell ref="C43:I43"/>
    <mergeCell ref="A44:B44"/>
    <mergeCell ref="C44:I44"/>
  </mergeCells>
  <dataValidations count="2">
    <dataValidation type="list" allowBlank="1" showInputMessage="1" showErrorMessage="1" prompt="Maak een keuze" sqref="A14:B14 A12:B12 A16:B16" xr:uid="{E4105133-02DF-420B-A939-3D71E117DD69}">
      <formula1>"Maak een keuze,Ja,Neen"</formula1>
    </dataValidation>
    <dataValidation type="list" allowBlank="1" showInputMessage="1" showErrorMessage="1" sqref="A18:D18" xr:uid="{25E216A5-5ABF-49E0-BA7B-427AAFD4137F}">
      <formula1>"Maak een keuze,Telefonisch,Radiofonisch"</formula1>
    </dataValidation>
  </dataValidation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6B3FA-A6F5-4100-B165-F62847F43B08}">
  <sheetPr codeName="Blad6">
    <tabColor rgb="FF40E4AD"/>
  </sheetPr>
  <dimension ref="A1:P22"/>
  <sheetViews>
    <sheetView workbookViewId="0">
      <selection activeCell="I2" sqref="I2:M3"/>
    </sheetView>
  </sheetViews>
  <sheetFormatPr defaultRowHeight="14.4" x14ac:dyDescent="0.3"/>
  <cols>
    <col min="7" max="7" width="12" customWidth="1"/>
    <col min="8" max="8" width="25.88671875" customWidth="1"/>
    <col min="9" max="9" width="15.88671875" customWidth="1"/>
  </cols>
  <sheetData>
    <row r="1" spans="1:16" ht="29.4" x14ac:dyDescent="0.75">
      <c r="A1" s="177" t="s">
        <v>106</v>
      </c>
      <c r="B1" s="177"/>
      <c r="C1" s="177"/>
      <c r="D1" s="177"/>
      <c r="E1" s="177"/>
      <c r="F1" s="177"/>
      <c r="G1" s="177"/>
      <c r="H1" s="177"/>
      <c r="I1" s="174" t="s">
        <v>406</v>
      </c>
      <c r="J1" s="175"/>
      <c r="K1" s="175"/>
      <c r="L1" s="175"/>
      <c r="M1" s="175"/>
    </row>
    <row r="2" spans="1:16" ht="15" x14ac:dyDescent="0.3">
      <c r="A2" s="186" t="s">
        <v>404</v>
      </c>
      <c r="B2" s="187"/>
      <c r="C2" s="187"/>
      <c r="D2" s="187"/>
      <c r="E2" s="187"/>
      <c r="F2" s="187"/>
      <c r="G2" s="188"/>
      <c r="H2" s="118" t="s">
        <v>336</v>
      </c>
      <c r="I2" s="172" t="s">
        <v>405</v>
      </c>
      <c r="J2" s="173"/>
      <c r="K2" s="173"/>
      <c r="L2" s="173"/>
      <c r="M2" s="173"/>
      <c r="N2" s="106"/>
      <c r="O2" s="106"/>
      <c r="P2" s="106"/>
    </row>
    <row r="3" spans="1:16" ht="23.25" customHeight="1" x14ac:dyDescent="0.3">
      <c r="A3" s="189"/>
      <c r="B3" s="189"/>
      <c r="C3" s="189"/>
      <c r="D3" s="189"/>
      <c r="E3" s="189"/>
      <c r="F3" s="189"/>
      <c r="G3" s="190"/>
      <c r="H3" s="119" t="s">
        <v>403</v>
      </c>
      <c r="I3" s="172"/>
      <c r="J3" s="173"/>
      <c r="K3" s="173"/>
      <c r="L3" s="173"/>
      <c r="M3" s="173"/>
      <c r="N3" s="106"/>
      <c r="O3" s="106"/>
      <c r="P3" s="106"/>
    </row>
    <row r="4" spans="1:16" ht="14.4" customHeight="1" x14ac:dyDescent="0.4">
      <c r="A4" s="184" t="s">
        <v>402</v>
      </c>
      <c r="B4" s="184"/>
      <c r="C4" s="184"/>
      <c r="D4" s="184"/>
      <c r="E4" s="184"/>
      <c r="F4" s="184"/>
      <c r="G4" s="185"/>
      <c r="H4" s="107"/>
    </row>
    <row r="5" spans="1:16" ht="15.6" x14ac:dyDescent="0.4">
      <c r="A5" s="179" t="s">
        <v>401</v>
      </c>
      <c r="B5" s="179"/>
      <c r="C5" s="179"/>
      <c r="D5" s="179"/>
      <c r="E5" s="179"/>
      <c r="F5" s="179"/>
      <c r="G5" s="183"/>
      <c r="H5" s="108" t="s">
        <v>396</v>
      </c>
    </row>
    <row r="6" spans="1:16" ht="15.6" x14ac:dyDescent="0.4">
      <c r="A6" s="179" t="s">
        <v>400</v>
      </c>
      <c r="B6" s="179"/>
      <c r="C6" s="179"/>
      <c r="D6" s="179"/>
      <c r="E6" s="179"/>
      <c r="F6" s="179"/>
      <c r="G6" s="183"/>
      <c r="H6" s="107"/>
    </row>
    <row r="7" spans="1:16" ht="15.6" x14ac:dyDescent="0.4">
      <c r="A7" s="179" t="s">
        <v>399</v>
      </c>
      <c r="B7" s="179"/>
      <c r="C7" s="179"/>
      <c r="D7" s="179"/>
      <c r="E7" s="179"/>
      <c r="F7" s="179"/>
      <c r="G7" s="183"/>
      <c r="H7" s="107"/>
    </row>
    <row r="8" spans="1:16" ht="15.6" x14ac:dyDescent="0.4">
      <c r="A8" s="179" t="s">
        <v>398</v>
      </c>
      <c r="B8" s="179"/>
      <c r="C8" s="179"/>
      <c r="D8" s="179"/>
      <c r="E8" s="179"/>
      <c r="F8" s="179"/>
      <c r="G8" s="183"/>
      <c r="H8" s="107"/>
    </row>
    <row r="9" spans="1:16" ht="15.6" x14ac:dyDescent="0.4">
      <c r="A9" s="179" t="s">
        <v>397</v>
      </c>
      <c r="B9" s="179"/>
      <c r="C9" s="179"/>
      <c r="D9" s="179"/>
      <c r="E9" s="179"/>
      <c r="F9" s="179"/>
      <c r="G9" s="183"/>
      <c r="H9" s="107"/>
    </row>
    <row r="10" spans="1:16" ht="15.6" x14ac:dyDescent="0.4">
      <c r="A10" s="180" t="s">
        <v>407</v>
      </c>
      <c r="B10" s="180"/>
      <c r="C10" s="180"/>
      <c r="D10" s="180"/>
      <c r="E10" s="180"/>
      <c r="F10" s="180"/>
      <c r="G10" s="180"/>
      <c r="H10" s="107"/>
    </row>
    <row r="11" spans="1:16" ht="14.4" customHeight="1" x14ac:dyDescent="0.4">
      <c r="A11" s="179" t="s">
        <v>107</v>
      </c>
      <c r="B11" s="179"/>
      <c r="C11" s="179"/>
      <c r="D11" s="179"/>
      <c r="E11" s="179"/>
      <c r="F11" s="179"/>
      <c r="G11" s="179"/>
      <c r="H11" s="107"/>
    </row>
    <row r="12" spans="1:16" ht="15" x14ac:dyDescent="0.3">
      <c r="A12" s="178" t="s">
        <v>392</v>
      </c>
      <c r="B12" s="178"/>
      <c r="C12" s="178"/>
      <c r="D12" s="178"/>
      <c r="E12" s="178"/>
      <c r="F12" s="178"/>
      <c r="G12" s="178"/>
      <c r="H12" s="181"/>
    </row>
    <row r="13" spans="1:16" ht="15" x14ac:dyDescent="0.3">
      <c r="A13" s="178" t="s">
        <v>77</v>
      </c>
      <c r="B13" s="178"/>
      <c r="C13" s="178"/>
      <c r="D13" s="178"/>
      <c r="E13" s="178"/>
      <c r="F13" s="178"/>
      <c r="G13" s="178"/>
      <c r="H13" s="182"/>
    </row>
    <row r="14" spans="1:16" x14ac:dyDescent="0.3">
      <c r="A14" s="176" t="s">
        <v>108</v>
      </c>
      <c r="B14" s="176"/>
      <c r="C14" s="176"/>
      <c r="D14" s="176"/>
      <c r="E14" s="176"/>
      <c r="F14" s="176"/>
      <c r="G14" s="176"/>
      <c r="H14" s="176"/>
    </row>
    <row r="15" spans="1:16" x14ac:dyDescent="0.3">
      <c r="A15" s="176"/>
      <c r="B15" s="176"/>
      <c r="C15" s="176"/>
      <c r="D15" s="176"/>
      <c r="E15" s="176"/>
      <c r="F15" s="176"/>
      <c r="G15" s="176"/>
      <c r="H15" s="176"/>
    </row>
    <row r="16" spans="1:16" x14ac:dyDescent="0.3">
      <c r="A16" s="176"/>
      <c r="B16" s="176"/>
      <c r="C16" s="176"/>
      <c r="D16" s="176"/>
      <c r="E16" s="176"/>
      <c r="F16" s="176"/>
      <c r="G16" s="176"/>
      <c r="H16" s="176"/>
    </row>
    <row r="17" spans="1:8" x14ac:dyDescent="0.3">
      <c r="A17" s="176"/>
      <c r="B17" s="176"/>
      <c r="C17" s="176"/>
      <c r="D17" s="176"/>
      <c r="E17" s="176"/>
      <c r="F17" s="176"/>
      <c r="G17" s="176"/>
      <c r="H17" s="176"/>
    </row>
    <row r="18" spans="1:8" x14ac:dyDescent="0.3">
      <c r="A18" s="176"/>
      <c r="B18" s="176"/>
      <c r="C18" s="176"/>
      <c r="D18" s="176"/>
      <c r="E18" s="176"/>
      <c r="F18" s="176"/>
      <c r="G18" s="176"/>
      <c r="H18" s="176"/>
    </row>
    <row r="19" spans="1:8" x14ac:dyDescent="0.3">
      <c r="A19" s="176"/>
      <c r="B19" s="176"/>
      <c r="C19" s="176"/>
      <c r="D19" s="176"/>
      <c r="E19" s="176"/>
      <c r="F19" s="176"/>
      <c r="G19" s="176"/>
      <c r="H19" s="176"/>
    </row>
    <row r="20" spans="1:8" x14ac:dyDescent="0.3">
      <c r="A20" s="176"/>
      <c r="B20" s="176"/>
      <c r="C20" s="176"/>
      <c r="D20" s="176"/>
      <c r="E20" s="176"/>
      <c r="F20" s="176"/>
      <c r="G20" s="176"/>
      <c r="H20" s="176"/>
    </row>
    <row r="21" spans="1:8" x14ac:dyDescent="0.3">
      <c r="A21" s="176"/>
      <c r="B21" s="176"/>
      <c r="C21" s="176"/>
      <c r="D21" s="176"/>
      <c r="E21" s="176"/>
      <c r="F21" s="176"/>
      <c r="G21" s="176"/>
      <c r="H21" s="176"/>
    </row>
    <row r="22" spans="1:8" x14ac:dyDescent="0.3">
      <c r="A22" s="176"/>
      <c r="B22" s="176"/>
      <c r="C22" s="176"/>
      <c r="D22" s="176"/>
      <c r="E22" s="176"/>
      <c r="F22" s="176"/>
      <c r="G22" s="176"/>
      <c r="H22" s="176"/>
    </row>
  </sheetData>
  <sheetProtection algorithmName="SHA-512" hashValue="VSN4ckPdZq6hhqo7u5/h3vuKM74R2nFCq19YkvpLlvaRj5SfZtBQPvSXST/dWlbWKVWYGhuAMVh2Vcbmlfwkdg==" saltValue="e/BfOwWyisXF+KwQl2Ongw==" spinCount="100000" sheet="1" selectLockedCells="1"/>
  <mergeCells count="16">
    <mergeCell ref="I2:M3"/>
    <mergeCell ref="I1:M1"/>
    <mergeCell ref="A14:H22"/>
    <mergeCell ref="A1:H1"/>
    <mergeCell ref="A12:G12"/>
    <mergeCell ref="A11:G11"/>
    <mergeCell ref="A10:G10"/>
    <mergeCell ref="A13:G13"/>
    <mergeCell ref="H12:H13"/>
    <mergeCell ref="A9:G9"/>
    <mergeCell ref="A8:G8"/>
    <mergeCell ref="A7:G7"/>
    <mergeCell ref="A6:G6"/>
    <mergeCell ref="A5:G5"/>
    <mergeCell ref="A4:G4"/>
    <mergeCell ref="A2:G3"/>
  </mergeCells>
  <dataValidations xWindow="784" yWindow="428" count="5">
    <dataValidation type="list" allowBlank="1" showInputMessage="1" showErrorMessage="1" sqref="I11" xr:uid="{9F0D3256-9886-4A71-A404-C54F89FDC8F8}">
      <formula1>"Ja,Neen"</formula1>
    </dataValidation>
    <dataValidation allowBlank="1" showInputMessage="1" showErrorMessage="1" prompt="Specificeer met T1,T2,T3" sqref="H5" xr:uid="{48403B9D-B9F2-4C42-A605-78D25C31730C}"/>
    <dataValidation allowBlank="1" showInputMessage="1" showErrorMessage="1" prompt="Waarbij geen transport naar hulppost is uitgevoerd" sqref="H4" xr:uid="{3830805C-D6B4-48B3-97ED-72E39309D258}"/>
    <dataValidation type="list" allowBlank="1" showInputMessage="1" showErrorMessage="1" prompt="Maak een keuze" sqref="H6:H9" xr:uid="{B3136832-ECC9-46BB-8A2B-360FA167D7AB}">
      <formula1>"0,1,2,3,4,5,6,7,8,9,10,11,12,13,14,15,16,17,18,19,20,&gt;20"</formula1>
    </dataValidation>
    <dataValidation type="list" allowBlank="1" showInputMessage="1" showErrorMessage="1" prompt="Maak een keuze" sqref="H11" xr:uid="{A75496A8-54E5-48A0-AA5E-B7D4F965F078}">
      <formula1>"Ja,Neen"</formula1>
    </dataValidation>
  </dataValidations>
  <hyperlinks>
    <hyperlink ref="H3" r:id="rId1" display="mailto:prima.ovl@health.fgov.be" xr:uid="{85E70A68-A2D3-4A2F-B462-C82E03017563}"/>
    <hyperlink ref="H2" r:id="rId2" xr:uid="{2EA01382-35F7-4DBC-A89A-048C4E7706CA}"/>
    <hyperlink ref="I2:M3" r:id="rId3" display="https://forms.office.com/e/NQPxhrKWfy" xr:uid="{D1E16A42-4A92-4BF2-BB26-3D03D1C54105}"/>
  </hyperlinks>
  <pageMargins left="0.7" right="0.7" top="0.75" bottom="0.75" header="0.3" footer="0.3"/>
  <pageSetup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35F7-1C91-4469-8E58-7D06BE68B4D1}">
  <sheetPr>
    <tabColor rgb="FF3A81D7"/>
  </sheetPr>
  <dimension ref="A1:N2"/>
  <sheetViews>
    <sheetView workbookViewId="0">
      <selection sqref="A1:N2"/>
    </sheetView>
  </sheetViews>
  <sheetFormatPr defaultRowHeight="14.4" x14ac:dyDescent="0.3"/>
  <sheetData>
    <row r="1" spans="1:14" x14ac:dyDescent="0.3">
      <c r="A1" s="191" t="s">
        <v>321</v>
      </c>
      <c r="B1" s="191"/>
      <c r="C1" s="191"/>
      <c r="D1" s="191"/>
      <c r="E1" s="191"/>
      <c r="F1" s="191"/>
      <c r="G1" s="191"/>
      <c r="H1" s="191"/>
      <c r="I1" s="191"/>
      <c r="J1" s="191"/>
      <c r="K1" s="191"/>
      <c r="L1" s="191"/>
      <c r="M1" s="191"/>
      <c r="N1" s="191"/>
    </row>
    <row r="2" spans="1:14" x14ac:dyDescent="0.3">
      <c r="A2" s="191"/>
      <c r="B2" s="191"/>
      <c r="C2" s="191"/>
      <c r="D2" s="191"/>
      <c r="E2" s="191"/>
      <c r="F2" s="191"/>
      <c r="G2" s="191"/>
      <c r="H2" s="191"/>
      <c r="I2" s="191"/>
      <c r="J2" s="191"/>
      <c r="K2" s="191"/>
      <c r="L2" s="191"/>
      <c r="M2" s="191"/>
      <c r="N2" s="191"/>
    </row>
  </sheetData>
  <mergeCells count="1">
    <mergeCell ref="A1:N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A15C-B54D-4F58-A876-689360394327}">
  <sheetPr codeName="Blad8"/>
  <dimension ref="A1:I136"/>
  <sheetViews>
    <sheetView zoomScale="104" zoomScaleNormal="104" workbookViewId="0">
      <selection activeCell="G11" sqref="G11"/>
    </sheetView>
  </sheetViews>
  <sheetFormatPr defaultRowHeight="14.4" x14ac:dyDescent="0.3"/>
  <cols>
    <col min="1" max="1" width="24.33203125" customWidth="1"/>
    <col min="2" max="2" width="35" customWidth="1"/>
    <col min="3" max="3" width="27.88671875" customWidth="1"/>
    <col min="4" max="4" width="17.33203125" customWidth="1"/>
    <col min="5" max="5" width="34.44140625" customWidth="1"/>
    <col min="6" max="6" width="26.5546875" customWidth="1"/>
    <col min="7" max="7" width="21" customWidth="1"/>
    <col min="8" max="8" width="26.88671875" customWidth="1"/>
  </cols>
  <sheetData>
    <row r="1" spans="1:8" ht="15" thickTop="1" x14ac:dyDescent="0.3">
      <c r="A1" s="193" t="s">
        <v>286</v>
      </c>
      <c r="B1" s="194"/>
      <c r="F1" s="14" t="s">
        <v>361</v>
      </c>
    </row>
    <row r="2" spans="1:8" x14ac:dyDescent="0.3">
      <c r="A2" s="31" t="s">
        <v>287</v>
      </c>
      <c r="B2" s="32" t="e">
        <f>VLOOKUP('Deel 2 Risicoanalyse'!B10,Cijfers!A18:B20,2,FALSE)</f>
        <v>#N/A</v>
      </c>
      <c r="C2" s="47" t="s">
        <v>330</v>
      </c>
      <c r="F2" s="29">
        <f>DATE(YEAR('Deel 1 Organisatie'!$B$7),5,15)</f>
        <v>136</v>
      </c>
    </row>
    <row r="3" spans="1:8" x14ac:dyDescent="0.3">
      <c r="A3" s="33" t="s">
        <v>288</v>
      </c>
      <c r="B3" s="32" t="e">
        <f>VLOOKUP('Deel 2 Risicoanalyse'!B12,Cijfers!A23:B25,2,FALSE)</f>
        <v>#N/A</v>
      </c>
      <c r="F3" s="29">
        <f>DATE(YEAR('Deel 1 Organisatie'!$B$7),9,30)</f>
        <v>274</v>
      </c>
    </row>
    <row r="4" spans="1:8" x14ac:dyDescent="0.3">
      <c r="A4" s="33" t="s">
        <v>289</v>
      </c>
      <c r="B4" s="32" t="e">
        <f>VLOOKUP('Deel 2 Risicoanalyse'!B15,Cijfers!A28:B30,2,FALSE)</f>
        <v>#N/A</v>
      </c>
      <c r="F4" s="69" t="s">
        <v>333</v>
      </c>
    </row>
    <row r="5" spans="1:8" x14ac:dyDescent="0.3">
      <c r="A5" s="33" t="s">
        <v>290</v>
      </c>
      <c r="B5" s="46">
        <f>IF('Deel 2 Risicoanalyse'!$B$17&gt;50000,1,0)</f>
        <v>0</v>
      </c>
      <c r="C5" s="48" t="s">
        <v>331</v>
      </c>
      <c r="D5" s="21"/>
      <c r="F5" s="39" t="str">
        <f>IF(AND('Deel 1 Organisatie'!$B$7&gt;F2,'Deel 1 Organisatie'!$B$7&lt;F3),"• Neem voorzorgsmaatregelen tijdens warme dagen: https://www.warmedagen.be/voor-organisaties/evenementen-organiseren-bij-warm-weer","")</f>
        <v/>
      </c>
      <c r="G5" s="21"/>
      <c r="H5" s="21"/>
    </row>
    <row r="6" spans="1:8" x14ac:dyDescent="0.3">
      <c r="A6" s="33" t="s">
        <v>194</v>
      </c>
      <c r="B6" s="32" t="e">
        <f>VLOOKUP('Deel 2 Risicoanalyse'!B19,Cijfers!A37:B39,2,FALSE)</f>
        <v>#N/A</v>
      </c>
    </row>
    <row r="7" spans="1:8" x14ac:dyDescent="0.3">
      <c r="A7" s="33" t="s">
        <v>291</v>
      </c>
      <c r="B7" s="32" t="e">
        <f>VLOOKUP('Deel 2 Risicoanalyse'!B20,Cijfers!A42:B49,2,FALSE)</f>
        <v>#N/A</v>
      </c>
    </row>
    <row r="8" spans="1:8" x14ac:dyDescent="0.3">
      <c r="A8" s="33" t="s">
        <v>38</v>
      </c>
      <c r="B8" s="32" t="e">
        <f>VLOOKUP('Deel 2 Risicoanalyse'!B23,A52:B57,2,FALSE)</f>
        <v>#N/A</v>
      </c>
    </row>
    <row r="9" spans="1:8" ht="15" customHeight="1" x14ac:dyDescent="0.3">
      <c r="A9" s="33" t="s">
        <v>292</v>
      </c>
      <c r="B9" s="32" t="e">
        <f>VLOOKUP('Deel 2 Risicoanalyse'!B24,Cijfers!A60:B63,2,FALSE)</f>
        <v>#N/A</v>
      </c>
      <c r="C9" s="192" t="s">
        <v>329</v>
      </c>
      <c r="D9" s="192"/>
      <c r="F9" s="195"/>
      <c r="G9" s="195"/>
      <c r="H9" s="195"/>
    </row>
    <row r="10" spans="1:8" x14ac:dyDescent="0.3">
      <c r="A10" s="33" t="s">
        <v>293</v>
      </c>
      <c r="B10" s="32" t="e">
        <f>VLOOKUP('Deel 2 Risicoanalyse'!B25,Cijfers!A66:B70,2,FALSE)</f>
        <v>#N/A</v>
      </c>
      <c r="C10" s="65" t="s">
        <v>328</v>
      </c>
      <c r="D10" s="21"/>
      <c r="F10" s="195"/>
      <c r="G10" s="195"/>
      <c r="H10" s="195"/>
    </row>
    <row r="11" spans="1:8" x14ac:dyDescent="0.3">
      <c r="A11" s="33" t="s">
        <v>27</v>
      </c>
      <c r="B11" s="34" t="e">
        <f>VLOOKUP('Deel 1 Organisatie'!B10,Cijfers!A74:B119,2,FALSE)</f>
        <v>#N/A</v>
      </c>
    </row>
    <row r="12" spans="1:8" x14ac:dyDescent="0.3">
      <c r="A12" s="33" t="s">
        <v>294</v>
      </c>
      <c r="B12" s="32" t="e">
        <f t="array" ref="B12">SUM(B2:B11)</f>
        <v>#N/A</v>
      </c>
      <c r="C12" s="22" t="s">
        <v>295</v>
      </c>
    </row>
    <row r="13" spans="1:8" x14ac:dyDescent="0.3">
      <c r="A13" s="33" t="s">
        <v>371</v>
      </c>
      <c r="B13" s="34">
        <f>VLOOKUP('Deel 2 Risicoanalyse'!B5,Cijfers!F18:G26,2,TRUE)</f>
        <v>0</v>
      </c>
    </row>
    <row r="14" spans="1:8" x14ac:dyDescent="0.3">
      <c r="A14" s="71" t="s">
        <v>377</v>
      </c>
      <c r="B14" s="72" t="e" cm="1">
        <f t="array" ref="B14">_xlfn.IFS(B12&gt;6,B13,B12&lt;=6,0)</f>
        <v>#N/A</v>
      </c>
    </row>
    <row r="15" spans="1:8" ht="229.5" customHeight="1" x14ac:dyDescent="0.3">
      <c r="A15" s="197" t="s">
        <v>381</v>
      </c>
      <c r="B15" s="198"/>
      <c r="C15" s="37" t="s">
        <v>332</v>
      </c>
    </row>
    <row r="16" spans="1:8" ht="14.4" customHeight="1" x14ac:dyDescent="0.3">
      <c r="C16" s="3"/>
    </row>
    <row r="17" spans="1:7" ht="14.4" customHeight="1" x14ac:dyDescent="0.3">
      <c r="A17" s="28" t="s">
        <v>287</v>
      </c>
      <c r="B17" s="43" t="s">
        <v>350</v>
      </c>
      <c r="C17" s="3"/>
      <c r="D17" s="67" t="s">
        <v>357</v>
      </c>
      <c r="E17" s="68" t="s">
        <v>356</v>
      </c>
      <c r="F17" s="68" t="s">
        <v>355</v>
      </c>
      <c r="G17" s="76" t="s">
        <v>350</v>
      </c>
    </row>
    <row r="18" spans="1:7" ht="14.4" customHeight="1" x14ac:dyDescent="0.3">
      <c r="A18" s="15" t="s">
        <v>112</v>
      </c>
      <c r="B18" s="44">
        <v>0</v>
      </c>
      <c r="C18" s="3"/>
      <c r="D18" s="7" t="s">
        <v>371</v>
      </c>
      <c r="E18" s="56" t="s">
        <v>360</v>
      </c>
      <c r="F18" s="66">
        <v>0</v>
      </c>
      <c r="G18" s="73">
        <v>0</v>
      </c>
    </row>
    <row r="19" spans="1:7" ht="14.4" customHeight="1" x14ac:dyDescent="0.3">
      <c r="A19" s="16" t="s">
        <v>308</v>
      </c>
      <c r="B19" s="44">
        <v>1</v>
      </c>
      <c r="C19" s="3"/>
      <c r="D19" s="7"/>
      <c r="E19" s="56" t="s">
        <v>296</v>
      </c>
      <c r="F19" s="66">
        <v>5000</v>
      </c>
      <c r="G19" s="73">
        <v>1</v>
      </c>
    </row>
    <row r="20" spans="1:7" ht="14.4" customHeight="1" x14ac:dyDescent="0.3">
      <c r="A20" s="50" t="s">
        <v>349</v>
      </c>
      <c r="B20" s="44">
        <v>1</v>
      </c>
      <c r="C20" s="3"/>
      <c r="D20" s="7"/>
      <c r="E20" s="56" t="s">
        <v>297</v>
      </c>
      <c r="F20" s="8">
        <v>10000</v>
      </c>
      <c r="G20" s="73">
        <v>2</v>
      </c>
    </row>
    <row r="21" spans="1:7" x14ac:dyDescent="0.3">
      <c r="B21" s="38"/>
      <c r="D21" s="7"/>
      <c r="E21" s="56" t="s">
        <v>298</v>
      </c>
      <c r="F21" s="8">
        <v>20000</v>
      </c>
      <c r="G21" s="73">
        <v>3</v>
      </c>
    </row>
    <row r="22" spans="1:7" x14ac:dyDescent="0.3">
      <c r="A22" s="28" t="s">
        <v>288</v>
      </c>
      <c r="B22" s="43" t="s">
        <v>350</v>
      </c>
      <c r="D22" s="7"/>
      <c r="E22" s="56" t="s">
        <v>299</v>
      </c>
      <c r="F22" s="8">
        <v>40000</v>
      </c>
      <c r="G22" s="73">
        <v>4</v>
      </c>
    </row>
    <row r="23" spans="1:7" x14ac:dyDescent="0.3">
      <c r="A23" s="15" t="s">
        <v>112</v>
      </c>
      <c r="B23" s="44">
        <v>0</v>
      </c>
      <c r="D23" s="7"/>
      <c r="E23" s="56" t="s">
        <v>300</v>
      </c>
      <c r="F23" s="8">
        <v>60000</v>
      </c>
      <c r="G23" s="73">
        <v>5</v>
      </c>
    </row>
    <row r="24" spans="1:7" x14ac:dyDescent="0.3">
      <c r="A24" s="16" t="s">
        <v>308</v>
      </c>
      <c r="B24" s="44">
        <v>1</v>
      </c>
      <c r="D24" s="7"/>
      <c r="E24" s="56" t="s">
        <v>301</v>
      </c>
      <c r="F24" s="8">
        <v>80000</v>
      </c>
      <c r="G24" s="73">
        <v>6</v>
      </c>
    </row>
    <row r="25" spans="1:7" x14ac:dyDescent="0.3">
      <c r="A25" s="50" t="s">
        <v>349</v>
      </c>
      <c r="B25" s="44">
        <v>1</v>
      </c>
      <c r="D25" s="7"/>
      <c r="E25" s="56" t="s">
        <v>302</v>
      </c>
      <c r="F25" s="8">
        <v>100000</v>
      </c>
      <c r="G25" s="73">
        <v>7</v>
      </c>
    </row>
    <row r="26" spans="1:7" x14ac:dyDescent="0.3">
      <c r="B26" s="44"/>
      <c r="D26" s="7"/>
      <c r="E26" s="56" t="s">
        <v>303</v>
      </c>
      <c r="F26" s="8">
        <v>120000</v>
      </c>
      <c r="G26" s="73">
        <v>8</v>
      </c>
    </row>
    <row r="27" spans="1:7" x14ac:dyDescent="0.3">
      <c r="A27" s="28" t="s">
        <v>351</v>
      </c>
      <c r="B27" s="45" t="s">
        <v>350</v>
      </c>
      <c r="D27" s="5" t="s">
        <v>378</v>
      </c>
      <c r="E27" s="6" t="s">
        <v>379</v>
      </c>
      <c r="F27" s="12">
        <v>0</v>
      </c>
      <c r="G27" s="75">
        <v>0</v>
      </c>
    </row>
    <row r="28" spans="1:7" x14ac:dyDescent="0.3">
      <c r="A28" s="15" t="s">
        <v>112</v>
      </c>
      <c r="B28" s="44">
        <v>0</v>
      </c>
      <c r="D28" s="7"/>
      <c r="E28" s="56" t="s">
        <v>376</v>
      </c>
      <c r="F28" s="8">
        <v>30000</v>
      </c>
      <c r="G28" s="73">
        <v>1</v>
      </c>
    </row>
    <row r="29" spans="1:7" x14ac:dyDescent="0.3">
      <c r="A29" s="16" t="s">
        <v>308</v>
      </c>
      <c r="B29" s="44">
        <v>1</v>
      </c>
      <c r="D29" s="9"/>
      <c r="E29" s="10" t="s">
        <v>376</v>
      </c>
      <c r="F29" s="11">
        <v>100000</v>
      </c>
      <c r="G29" s="74">
        <v>2</v>
      </c>
    </row>
    <row r="30" spans="1:7" x14ac:dyDescent="0.3">
      <c r="A30" s="50" t="s">
        <v>349</v>
      </c>
      <c r="B30" s="44">
        <v>1</v>
      </c>
      <c r="E30" s="78" t="s">
        <v>380</v>
      </c>
      <c r="F30" s="77" t="str" cm="1">
        <f t="array" ref="F30">_xlfn.IFS(('Deel 2 Risicoanalyse'!$B$5&gt;120000),"8",('Deel 2 Risicoanalyse'!$B$5&gt;=100000),"7",('Deel 2 Risicoanalyse'!$B$5&gt;=80000),"6",('Deel 2 Risicoanalyse'!$B$5&gt;=60000),"5",('Deel 2 Risicoanalyse'!$B$5&gt;=40000),"4",('Deel 2 Risicoanalyse'!$B$5&gt;=20000),"3",('Deel 2 Risicoanalyse'!$B$5&gt;=10000),"2 ziekenwagens",('Deel 2 Risicoanalyse'!$B$5&gt;=5000),"1 ziekenwagen",('Deel 2 Risicoanalyse'!$B$5&lt;5000),"0")</f>
        <v>0</v>
      </c>
    </row>
    <row r="31" spans="1:7" x14ac:dyDescent="0.3">
      <c r="B31" s="44"/>
    </row>
    <row r="32" spans="1:7" x14ac:dyDescent="0.3">
      <c r="A32" s="28" t="s">
        <v>319</v>
      </c>
      <c r="B32" s="49" t="s">
        <v>350</v>
      </c>
    </row>
    <row r="33" spans="1:2" x14ac:dyDescent="0.3">
      <c r="A33" s="15" t="s">
        <v>309</v>
      </c>
      <c r="B33">
        <v>0</v>
      </c>
    </row>
    <row r="34" spans="1:2" ht="28.8" x14ac:dyDescent="0.3">
      <c r="A34" s="16" t="s">
        <v>310</v>
      </c>
      <c r="B34">
        <v>1</v>
      </c>
    </row>
    <row r="36" spans="1:2" x14ac:dyDescent="0.3">
      <c r="A36" s="28" t="s">
        <v>194</v>
      </c>
      <c r="B36" s="43" t="s">
        <v>350</v>
      </c>
    </row>
    <row r="37" spans="1:2" x14ac:dyDescent="0.3">
      <c r="A37" s="15" t="s">
        <v>112</v>
      </c>
      <c r="B37" s="44">
        <v>0</v>
      </c>
    </row>
    <row r="38" spans="1:2" x14ac:dyDescent="0.3">
      <c r="A38" s="16" t="s">
        <v>308</v>
      </c>
      <c r="B38" s="44">
        <v>1</v>
      </c>
    </row>
    <row r="39" spans="1:2" x14ac:dyDescent="0.3">
      <c r="A39" s="50" t="s">
        <v>352</v>
      </c>
      <c r="B39" s="44">
        <v>1</v>
      </c>
    </row>
    <row r="40" spans="1:2" x14ac:dyDescent="0.3">
      <c r="B40" s="44"/>
    </row>
    <row r="41" spans="1:2" x14ac:dyDescent="0.3">
      <c r="A41" s="28" t="s">
        <v>353</v>
      </c>
      <c r="B41" s="43" t="s">
        <v>350</v>
      </c>
    </row>
    <row r="42" spans="1:2" x14ac:dyDescent="0.3">
      <c r="A42" s="15" t="s">
        <v>115</v>
      </c>
      <c r="B42" s="44">
        <v>0</v>
      </c>
    </row>
    <row r="43" spans="1:2" x14ac:dyDescent="0.3">
      <c r="A43" s="16">
        <v>1</v>
      </c>
      <c r="B43" s="44">
        <v>1</v>
      </c>
    </row>
    <row r="44" spans="1:2" x14ac:dyDescent="0.3">
      <c r="A44" s="50">
        <v>2</v>
      </c>
      <c r="B44" s="44">
        <v>1</v>
      </c>
    </row>
    <row r="45" spans="1:2" x14ac:dyDescent="0.3">
      <c r="A45" s="50">
        <v>3</v>
      </c>
      <c r="B45" s="44">
        <v>1</v>
      </c>
    </row>
    <row r="46" spans="1:2" x14ac:dyDescent="0.3">
      <c r="A46" s="50">
        <v>4</v>
      </c>
      <c r="B46" s="44">
        <v>1</v>
      </c>
    </row>
    <row r="47" spans="1:2" x14ac:dyDescent="0.3">
      <c r="A47" s="50">
        <v>5</v>
      </c>
      <c r="B47" s="44">
        <v>1</v>
      </c>
    </row>
    <row r="48" spans="1:2" x14ac:dyDescent="0.3">
      <c r="A48" s="50">
        <v>6</v>
      </c>
      <c r="B48" s="44">
        <v>1</v>
      </c>
    </row>
    <row r="49" spans="1:2" x14ac:dyDescent="0.3">
      <c r="A49" s="51" t="s">
        <v>354</v>
      </c>
      <c r="B49" s="44">
        <v>1</v>
      </c>
    </row>
    <row r="50" spans="1:2" x14ac:dyDescent="0.3">
      <c r="B50" s="44"/>
    </row>
    <row r="51" spans="1:2" x14ac:dyDescent="0.3">
      <c r="A51" s="28" t="s">
        <v>38</v>
      </c>
      <c r="B51" s="43" t="s">
        <v>350</v>
      </c>
    </row>
    <row r="52" spans="1:2" x14ac:dyDescent="0.3">
      <c r="A52" s="15" t="s">
        <v>111</v>
      </c>
      <c r="B52" s="44">
        <v>0</v>
      </c>
    </row>
    <row r="53" spans="1:2" ht="28.8" x14ac:dyDescent="0.3">
      <c r="A53" s="16" t="s">
        <v>116</v>
      </c>
      <c r="B53" s="44">
        <v>1</v>
      </c>
    </row>
    <row r="54" spans="1:2" x14ac:dyDescent="0.3">
      <c r="A54" s="52" t="s">
        <v>122</v>
      </c>
      <c r="B54" s="44">
        <v>1</v>
      </c>
    </row>
    <row r="55" spans="1:2" ht="28.8" x14ac:dyDescent="0.3">
      <c r="A55" s="52" t="s">
        <v>132</v>
      </c>
      <c r="B55" s="44">
        <v>1</v>
      </c>
    </row>
    <row r="56" spans="1:2" ht="28.8" x14ac:dyDescent="0.3">
      <c r="A56" s="53" t="s">
        <v>134</v>
      </c>
      <c r="B56" s="44">
        <v>1</v>
      </c>
    </row>
    <row r="57" spans="1:2" x14ac:dyDescent="0.3">
      <c r="A57" s="53" t="s">
        <v>127</v>
      </c>
      <c r="B57" s="44">
        <v>1</v>
      </c>
    </row>
    <row r="59" spans="1:2" x14ac:dyDescent="0.3">
      <c r="A59" s="28" t="s">
        <v>292</v>
      </c>
      <c r="B59" s="49" t="s">
        <v>350</v>
      </c>
    </row>
    <row r="60" spans="1:2" x14ac:dyDescent="0.3">
      <c r="A60" s="15" t="s">
        <v>112</v>
      </c>
      <c r="B60">
        <v>0</v>
      </c>
    </row>
    <row r="61" spans="1:2" ht="28.8" x14ac:dyDescent="0.3">
      <c r="A61" s="16" t="s">
        <v>117</v>
      </c>
      <c r="B61">
        <v>1</v>
      </c>
    </row>
    <row r="62" spans="1:2" ht="28.8" x14ac:dyDescent="0.3">
      <c r="A62" s="19" t="s">
        <v>123</v>
      </c>
      <c r="B62">
        <v>2</v>
      </c>
    </row>
    <row r="63" spans="1:2" x14ac:dyDescent="0.3">
      <c r="A63" s="20" t="s">
        <v>128</v>
      </c>
      <c r="B63">
        <v>3</v>
      </c>
    </row>
    <row r="65" spans="1:2" x14ac:dyDescent="0.3">
      <c r="A65" s="28" t="s">
        <v>311</v>
      </c>
      <c r="B65" s="49" t="s">
        <v>350</v>
      </c>
    </row>
    <row r="66" spans="1:2" x14ac:dyDescent="0.3">
      <c r="A66" s="15" t="s">
        <v>112</v>
      </c>
      <c r="B66">
        <v>0</v>
      </c>
    </row>
    <row r="67" spans="1:2" x14ac:dyDescent="0.3">
      <c r="A67" s="54" t="s">
        <v>118</v>
      </c>
      <c r="B67">
        <v>1</v>
      </c>
    </row>
    <row r="68" spans="1:2" ht="28.8" x14ac:dyDescent="0.3">
      <c r="A68" s="55" t="s">
        <v>117</v>
      </c>
      <c r="B68">
        <v>2</v>
      </c>
    </row>
    <row r="69" spans="1:2" ht="28.8" x14ac:dyDescent="0.3">
      <c r="A69" s="53" t="s">
        <v>123</v>
      </c>
      <c r="B69">
        <v>3</v>
      </c>
    </row>
    <row r="70" spans="1:2" x14ac:dyDescent="0.3">
      <c r="A70" s="53" t="s">
        <v>128</v>
      </c>
      <c r="B70">
        <v>4</v>
      </c>
    </row>
    <row r="72" spans="1:2" x14ac:dyDescent="0.3">
      <c r="A72" s="28" t="s">
        <v>27</v>
      </c>
      <c r="B72" s="49" t="s">
        <v>350</v>
      </c>
    </row>
    <row r="73" spans="1:2" x14ac:dyDescent="0.3">
      <c r="A73" s="57" t="s">
        <v>81</v>
      </c>
    </row>
    <row r="74" spans="1:2" x14ac:dyDescent="0.3">
      <c r="A74" s="63" t="s">
        <v>114</v>
      </c>
      <c r="B74">
        <v>3</v>
      </c>
    </row>
    <row r="75" spans="1:2" x14ac:dyDescent="0.3">
      <c r="A75" s="61" t="s">
        <v>120</v>
      </c>
      <c r="B75">
        <v>1</v>
      </c>
    </row>
    <row r="76" spans="1:2" x14ac:dyDescent="0.3">
      <c r="A76" s="63" t="s">
        <v>125</v>
      </c>
      <c r="B76">
        <v>3</v>
      </c>
    </row>
    <row r="77" spans="1:2" x14ac:dyDescent="0.3">
      <c r="A77" s="61" t="s">
        <v>130</v>
      </c>
      <c r="B77">
        <v>1</v>
      </c>
    </row>
    <row r="78" spans="1:2" x14ac:dyDescent="0.3">
      <c r="A78" s="60" t="s">
        <v>136</v>
      </c>
      <c r="B78">
        <v>0</v>
      </c>
    </row>
    <row r="79" spans="1:2" x14ac:dyDescent="0.3">
      <c r="A79" s="60" t="s">
        <v>139</v>
      </c>
      <c r="B79">
        <v>0</v>
      </c>
    </row>
    <row r="80" spans="1:2" x14ac:dyDescent="0.3">
      <c r="A80" s="62" t="s">
        <v>324</v>
      </c>
      <c r="B80">
        <v>2</v>
      </c>
    </row>
    <row r="81" spans="1:2" x14ac:dyDescent="0.3">
      <c r="A81" s="62" t="s">
        <v>142</v>
      </c>
      <c r="B81">
        <v>2</v>
      </c>
    </row>
    <row r="82" spans="1:2" ht="28.8" x14ac:dyDescent="0.3">
      <c r="A82" s="60" t="s">
        <v>145</v>
      </c>
      <c r="B82">
        <v>0</v>
      </c>
    </row>
    <row r="83" spans="1:2" x14ac:dyDescent="0.3">
      <c r="A83" s="61" t="s">
        <v>148</v>
      </c>
      <c r="B83">
        <v>1</v>
      </c>
    </row>
    <row r="84" spans="1:2" x14ac:dyDescent="0.3">
      <c r="A84" s="61" t="s">
        <v>150</v>
      </c>
      <c r="B84">
        <v>1</v>
      </c>
    </row>
    <row r="85" spans="1:2" ht="43.2" x14ac:dyDescent="0.3">
      <c r="A85" s="64" t="s">
        <v>152</v>
      </c>
      <c r="B85">
        <v>4</v>
      </c>
    </row>
    <row r="86" spans="1:2" x14ac:dyDescent="0.3">
      <c r="A86" s="61" t="s">
        <v>154</v>
      </c>
      <c r="B86">
        <v>1</v>
      </c>
    </row>
    <row r="87" spans="1:2" x14ac:dyDescent="0.3">
      <c r="A87" s="62" t="s">
        <v>156</v>
      </c>
      <c r="B87">
        <v>2</v>
      </c>
    </row>
    <row r="88" spans="1:2" x14ac:dyDescent="0.3">
      <c r="A88" s="60" t="s">
        <v>158</v>
      </c>
      <c r="B88">
        <v>0</v>
      </c>
    </row>
    <row r="89" spans="1:2" x14ac:dyDescent="0.3">
      <c r="A89" s="61" t="s">
        <v>161</v>
      </c>
      <c r="B89">
        <v>1</v>
      </c>
    </row>
    <row r="90" spans="1:2" ht="28.8" x14ac:dyDescent="0.3">
      <c r="A90" s="62" t="s">
        <v>163</v>
      </c>
      <c r="B90">
        <v>2</v>
      </c>
    </row>
    <row r="91" spans="1:2" x14ac:dyDescent="0.3">
      <c r="A91" s="62" t="s">
        <v>165</v>
      </c>
      <c r="B91">
        <v>2</v>
      </c>
    </row>
    <row r="92" spans="1:2" x14ac:dyDescent="0.3">
      <c r="A92" s="60" t="s">
        <v>167</v>
      </c>
      <c r="B92">
        <v>0</v>
      </c>
    </row>
    <row r="93" spans="1:2" x14ac:dyDescent="0.3">
      <c r="A93" s="62" t="s">
        <v>326</v>
      </c>
      <c r="B93">
        <v>2</v>
      </c>
    </row>
    <row r="94" spans="1:2" x14ac:dyDescent="0.3">
      <c r="A94" s="63" t="s">
        <v>170</v>
      </c>
      <c r="B94">
        <v>3</v>
      </c>
    </row>
    <row r="95" spans="1:2" ht="43.2" x14ac:dyDescent="0.3">
      <c r="A95" s="62" t="s">
        <v>172</v>
      </c>
      <c r="B95">
        <v>2</v>
      </c>
    </row>
    <row r="96" spans="1:2" x14ac:dyDescent="0.3">
      <c r="A96" s="61" t="s">
        <v>174</v>
      </c>
      <c r="B96">
        <v>1</v>
      </c>
    </row>
    <row r="97" spans="1:3" x14ac:dyDescent="0.3">
      <c r="A97" s="60" t="s">
        <v>325</v>
      </c>
      <c r="B97">
        <v>0</v>
      </c>
    </row>
    <row r="98" spans="1:3" x14ac:dyDescent="0.3">
      <c r="A98" s="63" t="s">
        <v>177</v>
      </c>
      <c r="B98">
        <v>3</v>
      </c>
    </row>
    <row r="99" spans="1:3" x14ac:dyDescent="0.3">
      <c r="A99" s="60" t="s">
        <v>179</v>
      </c>
      <c r="B99">
        <v>0</v>
      </c>
    </row>
    <row r="100" spans="1:3" ht="57.6" x14ac:dyDescent="0.3">
      <c r="A100" s="61" t="s">
        <v>181</v>
      </c>
      <c r="B100">
        <v>1</v>
      </c>
    </row>
    <row r="101" spans="1:3" ht="28.8" x14ac:dyDescent="0.3">
      <c r="A101" s="61" t="s">
        <v>327</v>
      </c>
      <c r="B101">
        <v>1</v>
      </c>
    </row>
    <row r="102" spans="1:3" x14ac:dyDescent="0.3">
      <c r="A102" s="60" t="s">
        <v>184</v>
      </c>
      <c r="B102">
        <v>0</v>
      </c>
    </row>
    <row r="103" spans="1:3" x14ac:dyDescent="0.3">
      <c r="A103" s="60" t="s">
        <v>186</v>
      </c>
      <c r="B103">
        <v>0</v>
      </c>
    </row>
    <row r="104" spans="1:3" x14ac:dyDescent="0.3">
      <c r="A104" s="63" t="s">
        <v>188</v>
      </c>
      <c r="B104">
        <v>3</v>
      </c>
    </row>
    <row r="105" spans="1:3" x14ac:dyDescent="0.3">
      <c r="A105" s="60" t="s">
        <v>190</v>
      </c>
      <c r="B105">
        <v>0</v>
      </c>
    </row>
    <row r="106" spans="1:3" x14ac:dyDescent="0.3">
      <c r="A106" s="60" t="s">
        <v>192</v>
      </c>
      <c r="B106">
        <v>0</v>
      </c>
    </row>
    <row r="107" spans="1:3" x14ac:dyDescent="0.3">
      <c r="A107" s="62" t="s">
        <v>194</v>
      </c>
      <c r="B107">
        <v>2</v>
      </c>
    </row>
    <row r="108" spans="1:3" x14ac:dyDescent="0.3">
      <c r="A108" s="62" t="s">
        <v>196</v>
      </c>
      <c r="B108">
        <v>2</v>
      </c>
    </row>
    <row r="109" spans="1:3" ht="15" thickBot="1" x14ac:dyDescent="0.35">
      <c r="A109" s="61" t="s">
        <v>198</v>
      </c>
      <c r="B109">
        <v>1</v>
      </c>
    </row>
    <row r="110" spans="1:3" ht="15.6" thickTop="1" thickBot="1" x14ac:dyDescent="0.35">
      <c r="A110" s="42" t="s">
        <v>340</v>
      </c>
      <c r="B110">
        <v>1</v>
      </c>
      <c r="C110" s="42" t="s">
        <v>347</v>
      </c>
    </row>
    <row r="111" spans="1:3" ht="15.6" thickTop="1" thickBot="1" x14ac:dyDescent="0.35">
      <c r="A111" s="42" t="s">
        <v>343</v>
      </c>
      <c r="B111">
        <v>1</v>
      </c>
    </row>
    <row r="112" spans="1:3" ht="15.6" thickTop="1" thickBot="1" x14ac:dyDescent="0.35">
      <c r="A112" s="42" t="s">
        <v>345</v>
      </c>
      <c r="B112">
        <v>1</v>
      </c>
    </row>
    <row r="113" spans="1:6" ht="15.6" thickTop="1" thickBot="1" x14ac:dyDescent="0.35">
      <c r="A113" s="42" t="s">
        <v>346</v>
      </c>
      <c r="B113">
        <v>1</v>
      </c>
    </row>
    <row r="114" spans="1:6" ht="15.6" thickTop="1" thickBot="1" x14ac:dyDescent="0.35">
      <c r="A114" s="58" t="s">
        <v>341</v>
      </c>
      <c r="B114">
        <v>2</v>
      </c>
    </row>
    <row r="115" spans="1:6" ht="15.6" thickTop="1" thickBot="1" x14ac:dyDescent="0.35">
      <c r="A115" s="58" t="s">
        <v>358</v>
      </c>
      <c r="B115">
        <v>3</v>
      </c>
    </row>
    <row r="116" spans="1:6" ht="15.6" thickTop="1" thickBot="1" x14ac:dyDescent="0.35">
      <c r="A116" s="58" t="s">
        <v>188</v>
      </c>
      <c r="B116">
        <v>3</v>
      </c>
    </row>
    <row r="117" spans="1:6" ht="15.6" thickTop="1" thickBot="1" x14ac:dyDescent="0.35">
      <c r="A117" s="58" t="s">
        <v>339</v>
      </c>
      <c r="B117">
        <v>0</v>
      </c>
    </row>
    <row r="118" spans="1:6" ht="15.6" thickTop="1" thickBot="1" x14ac:dyDescent="0.35">
      <c r="A118" s="58" t="s">
        <v>342</v>
      </c>
      <c r="B118">
        <v>0</v>
      </c>
    </row>
    <row r="119" spans="1:6" ht="15" thickTop="1" x14ac:dyDescent="0.3">
      <c r="A119" s="59" t="s">
        <v>344</v>
      </c>
      <c r="B119">
        <v>0</v>
      </c>
    </row>
    <row r="120" spans="1:6" ht="15" thickBot="1" x14ac:dyDescent="0.35"/>
    <row r="121" spans="1:6" ht="15.6" thickTop="1" thickBot="1" x14ac:dyDescent="0.35">
      <c r="A121" s="208" t="s">
        <v>362</v>
      </c>
      <c r="B121" s="209"/>
      <c r="C121" s="209"/>
      <c r="D121" s="209"/>
      <c r="E121" s="210"/>
      <c r="F121" s="42" t="s">
        <v>363</v>
      </c>
    </row>
    <row r="122" spans="1:6" ht="159" thickTop="1" x14ac:dyDescent="0.3">
      <c r="A122" s="23" t="s">
        <v>318</v>
      </c>
      <c r="B122" s="24" t="s">
        <v>359</v>
      </c>
      <c r="C122" s="25" t="s">
        <v>304</v>
      </c>
      <c r="D122" s="26" t="s">
        <v>412</v>
      </c>
      <c r="E122" s="27" t="s">
        <v>413</v>
      </c>
      <c r="F122" s="41" t="s">
        <v>348</v>
      </c>
    </row>
    <row r="125" spans="1:6" x14ac:dyDescent="0.3">
      <c r="A125" s="70" t="s">
        <v>364</v>
      </c>
      <c r="B125" s="70"/>
    </row>
    <row r="126" spans="1:6" x14ac:dyDescent="0.3">
      <c r="A126" t="s">
        <v>365</v>
      </c>
    </row>
    <row r="127" spans="1:6" x14ac:dyDescent="0.3">
      <c r="A127" t="s">
        <v>366</v>
      </c>
    </row>
    <row r="129" spans="1:9" x14ac:dyDescent="0.3">
      <c r="A129" s="18" t="s">
        <v>9</v>
      </c>
      <c r="G129" s="40" t="s">
        <v>339</v>
      </c>
    </row>
    <row r="130" spans="1:9" x14ac:dyDescent="0.3">
      <c r="A130" s="15" t="s">
        <v>305</v>
      </c>
      <c r="B130" s="16" t="s">
        <v>306</v>
      </c>
      <c r="C130" s="17" t="s">
        <v>307</v>
      </c>
      <c r="G130" s="40" t="s">
        <v>340</v>
      </c>
    </row>
    <row r="131" spans="1:9" x14ac:dyDescent="0.3">
      <c r="G131" s="40" t="s">
        <v>341</v>
      </c>
    </row>
    <row r="132" spans="1:9" ht="15.6" x14ac:dyDescent="0.3">
      <c r="A132" s="202" t="s">
        <v>312</v>
      </c>
      <c r="B132" s="203"/>
      <c r="C132" s="203"/>
      <c r="D132" s="203"/>
      <c r="E132" s="204"/>
    </row>
    <row r="133" spans="1:9" x14ac:dyDescent="0.3">
      <c r="A133" s="205" t="s">
        <v>320</v>
      </c>
      <c r="B133" s="206"/>
      <c r="C133" s="206"/>
      <c r="D133" s="206"/>
      <c r="E133" s="207"/>
    </row>
    <row r="134" spans="1:9" x14ac:dyDescent="0.3">
      <c r="A134" s="199" t="s">
        <v>313</v>
      </c>
      <c r="B134" s="200"/>
      <c r="C134" s="200"/>
      <c r="D134" s="200"/>
      <c r="E134" s="201"/>
    </row>
    <row r="135" spans="1:9" x14ac:dyDescent="0.3">
      <c r="A135" s="199" t="s">
        <v>314</v>
      </c>
      <c r="B135" s="200"/>
      <c r="C135" s="200"/>
      <c r="D135" s="200"/>
      <c r="E135" s="201"/>
    </row>
    <row r="136" spans="1:9" x14ac:dyDescent="0.3">
      <c r="A136" s="199" t="s">
        <v>315</v>
      </c>
      <c r="B136" s="200"/>
      <c r="C136" s="200"/>
      <c r="D136" s="200"/>
      <c r="E136" s="201"/>
      <c r="F136" s="196"/>
      <c r="G136" s="196"/>
      <c r="H136" s="196"/>
      <c r="I136" s="196"/>
    </row>
  </sheetData>
  <mergeCells count="12">
    <mergeCell ref="C9:D9"/>
    <mergeCell ref="A1:B1"/>
    <mergeCell ref="F9:H9"/>
    <mergeCell ref="F10:H10"/>
    <mergeCell ref="F136:I136"/>
    <mergeCell ref="A15:B15"/>
    <mergeCell ref="A136:E136"/>
    <mergeCell ref="A132:E132"/>
    <mergeCell ref="A133:E133"/>
    <mergeCell ref="A134:E134"/>
    <mergeCell ref="A135:E135"/>
    <mergeCell ref="A121:E12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EC02BF7-8553-4A6E-BE9A-FB1B3282FCE3}">
          <x14:formula1>
            <xm:f>'Invoegcellen(Gegevensvalidatie)'!#REF!</xm:f>
          </x14:formula1>
          <xm:sqref>F136:I136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DC10E-C162-4A11-994A-045E8999106E}">
  <sheetPr codeName="Blad7"/>
  <dimension ref="A1:C126"/>
  <sheetViews>
    <sheetView workbookViewId="0">
      <selection activeCell="C5" sqref="C5"/>
    </sheetView>
  </sheetViews>
  <sheetFormatPr defaultRowHeight="14.4" x14ac:dyDescent="0.3"/>
  <cols>
    <col min="1" max="1" width="29.5546875" bestFit="1" customWidth="1"/>
    <col min="2" max="2" width="23.5546875" bestFit="1" customWidth="1"/>
    <col min="3" max="3" width="10.5546875" bestFit="1" customWidth="1"/>
  </cols>
  <sheetData>
    <row r="1" spans="1:3" x14ac:dyDescent="0.3">
      <c r="A1" s="211" t="s">
        <v>367</v>
      </c>
      <c r="B1" s="211"/>
    </row>
    <row r="2" spans="1:3" x14ac:dyDescent="0.3">
      <c r="A2" s="4" t="s">
        <v>109</v>
      </c>
      <c r="B2" s="13" t="s">
        <v>110</v>
      </c>
    </row>
    <row r="3" spans="1:3" x14ac:dyDescent="0.3">
      <c r="A3" t="s">
        <v>81</v>
      </c>
      <c r="B3" s="2" t="s">
        <v>113</v>
      </c>
    </row>
    <row r="4" spans="1:3" x14ac:dyDescent="0.3">
      <c r="A4" t="s">
        <v>115</v>
      </c>
      <c r="B4" s="2" t="s">
        <v>119</v>
      </c>
    </row>
    <row r="5" spans="1:3" x14ac:dyDescent="0.3">
      <c r="A5" t="s">
        <v>121</v>
      </c>
      <c r="B5" s="2" t="s">
        <v>124</v>
      </c>
    </row>
    <row r="6" spans="1:3" x14ac:dyDescent="0.3">
      <c r="A6" t="s">
        <v>126</v>
      </c>
      <c r="B6" s="2" t="s">
        <v>129</v>
      </c>
    </row>
    <row r="7" spans="1:3" x14ac:dyDescent="0.3">
      <c r="A7" t="s">
        <v>131</v>
      </c>
      <c r="B7" s="2" t="s">
        <v>133</v>
      </c>
    </row>
    <row r="8" spans="1:3" x14ac:dyDescent="0.3">
      <c r="A8" t="s">
        <v>317</v>
      </c>
      <c r="B8" s="2" t="s">
        <v>135</v>
      </c>
      <c r="C8" s="35"/>
    </row>
    <row r="9" spans="1:3" x14ac:dyDescent="0.3">
      <c r="A9" t="s">
        <v>137</v>
      </c>
      <c r="B9" s="2" t="s">
        <v>138</v>
      </c>
    </row>
    <row r="10" spans="1:3" x14ac:dyDescent="0.3">
      <c r="A10" t="s">
        <v>140</v>
      </c>
      <c r="B10" s="2" t="s">
        <v>141</v>
      </c>
    </row>
    <row r="11" spans="1:3" x14ac:dyDescent="0.3">
      <c r="A11" t="s">
        <v>143</v>
      </c>
      <c r="B11" s="2" t="s">
        <v>144</v>
      </c>
    </row>
    <row r="12" spans="1:3" x14ac:dyDescent="0.3">
      <c r="A12" t="s">
        <v>146</v>
      </c>
      <c r="B12" s="2" t="s">
        <v>147</v>
      </c>
    </row>
    <row r="13" spans="1:3" x14ac:dyDescent="0.3">
      <c r="B13" s="2" t="s">
        <v>149</v>
      </c>
    </row>
    <row r="14" spans="1:3" x14ac:dyDescent="0.3">
      <c r="B14" s="2" t="s">
        <v>151</v>
      </c>
    </row>
    <row r="15" spans="1:3" x14ac:dyDescent="0.3">
      <c r="B15" s="2" t="s">
        <v>153</v>
      </c>
    </row>
    <row r="16" spans="1:3" x14ac:dyDescent="0.3">
      <c r="B16" s="2" t="s">
        <v>155</v>
      </c>
    </row>
    <row r="17" spans="2:2" x14ac:dyDescent="0.3">
      <c r="B17" s="2" t="s">
        <v>157</v>
      </c>
    </row>
    <row r="18" spans="2:2" x14ac:dyDescent="0.3">
      <c r="B18" s="2" t="s">
        <v>159</v>
      </c>
    </row>
    <row r="19" spans="2:2" x14ac:dyDescent="0.3">
      <c r="B19" s="2" t="s">
        <v>160</v>
      </c>
    </row>
    <row r="20" spans="2:2" x14ac:dyDescent="0.3">
      <c r="B20" s="2" t="s">
        <v>162</v>
      </c>
    </row>
    <row r="21" spans="2:2" x14ac:dyDescent="0.3">
      <c r="B21" s="2" t="s">
        <v>164</v>
      </c>
    </row>
    <row r="22" spans="2:2" x14ac:dyDescent="0.3">
      <c r="B22" s="2" t="s">
        <v>166</v>
      </c>
    </row>
    <row r="23" spans="2:2" x14ac:dyDescent="0.3">
      <c r="B23" s="2" t="s">
        <v>168</v>
      </c>
    </row>
    <row r="24" spans="2:2" x14ac:dyDescent="0.3">
      <c r="B24" s="2" t="s">
        <v>169</v>
      </c>
    </row>
    <row r="25" spans="2:2" x14ac:dyDescent="0.3">
      <c r="B25" s="2" t="s">
        <v>171</v>
      </c>
    </row>
    <row r="26" spans="2:2" x14ac:dyDescent="0.3">
      <c r="B26" s="2" t="s">
        <v>173</v>
      </c>
    </row>
    <row r="27" spans="2:2" x14ac:dyDescent="0.3">
      <c r="B27" s="2" t="s">
        <v>175</v>
      </c>
    </row>
    <row r="28" spans="2:2" x14ac:dyDescent="0.3">
      <c r="B28" s="2" t="s">
        <v>176</v>
      </c>
    </row>
    <row r="29" spans="2:2" x14ac:dyDescent="0.3">
      <c r="B29" s="2" t="s">
        <v>178</v>
      </c>
    </row>
    <row r="30" spans="2:2" x14ac:dyDescent="0.3">
      <c r="B30" s="2" t="s">
        <v>180</v>
      </c>
    </row>
    <row r="31" spans="2:2" x14ac:dyDescent="0.3">
      <c r="B31" s="2" t="s">
        <v>182</v>
      </c>
    </row>
    <row r="32" spans="2:2" x14ac:dyDescent="0.3">
      <c r="B32" s="2" t="s">
        <v>183</v>
      </c>
    </row>
    <row r="33" spans="2:2" x14ac:dyDescent="0.3">
      <c r="B33" s="2" t="s">
        <v>185</v>
      </c>
    </row>
    <row r="34" spans="2:2" x14ac:dyDescent="0.3">
      <c r="B34" s="2" t="s">
        <v>187</v>
      </c>
    </row>
    <row r="35" spans="2:2" x14ac:dyDescent="0.3">
      <c r="B35" s="2" t="s">
        <v>189</v>
      </c>
    </row>
    <row r="36" spans="2:2" x14ac:dyDescent="0.3">
      <c r="B36" s="2" t="s">
        <v>191</v>
      </c>
    </row>
    <row r="37" spans="2:2" x14ac:dyDescent="0.3">
      <c r="B37" s="2" t="s">
        <v>193</v>
      </c>
    </row>
    <row r="38" spans="2:2" x14ac:dyDescent="0.3">
      <c r="B38" s="2" t="s">
        <v>195</v>
      </c>
    </row>
    <row r="39" spans="2:2" x14ac:dyDescent="0.3">
      <c r="B39" s="2" t="s">
        <v>197</v>
      </c>
    </row>
    <row r="40" spans="2:2" x14ac:dyDescent="0.3">
      <c r="B40" s="2" t="s">
        <v>199</v>
      </c>
    </row>
    <row r="41" spans="2:2" x14ac:dyDescent="0.3">
      <c r="B41" s="2" t="s">
        <v>200</v>
      </c>
    </row>
    <row r="42" spans="2:2" x14ac:dyDescent="0.3">
      <c r="B42" s="2" t="s">
        <v>201</v>
      </c>
    </row>
    <row r="43" spans="2:2" x14ac:dyDescent="0.3">
      <c r="B43" s="2" t="s">
        <v>202</v>
      </c>
    </row>
    <row r="44" spans="2:2" x14ac:dyDescent="0.3">
      <c r="B44" s="2" t="s">
        <v>203</v>
      </c>
    </row>
    <row r="45" spans="2:2" x14ac:dyDescent="0.3">
      <c r="B45" s="2" t="s">
        <v>204</v>
      </c>
    </row>
    <row r="46" spans="2:2" x14ac:dyDescent="0.3">
      <c r="B46" s="2" t="s">
        <v>205</v>
      </c>
    </row>
    <row r="47" spans="2:2" x14ac:dyDescent="0.3">
      <c r="B47" s="2" t="s">
        <v>206</v>
      </c>
    </row>
    <row r="48" spans="2:2" x14ac:dyDescent="0.3">
      <c r="B48" s="2" t="s">
        <v>207</v>
      </c>
    </row>
    <row r="49" spans="2:2" x14ac:dyDescent="0.3">
      <c r="B49" s="2" t="s">
        <v>208</v>
      </c>
    </row>
    <row r="50" spans="2:2" x14ac:dyDescent="0.3">
      <c r="B50" s="2" t="s">
        <v>209</v>
      </c>
    </row>
    <row r="51" spans="2:2" x14ac:dyDescent="0.3">
      <c r="B51" s="2" t="s">
        <v>210</v>
      </c>
    </row>
    <row r="52" spans="2:2" x14ac:dyDescent="0.3">
      <c r="B52" s="2" t="s">
        <v>211</v>
      </c>
    </row>
    <row r="53" spans="2:2" x14ac:dyDescent="0.3">
      <c r="B53" s="2" t="s">
        <v>212</v>
      </c>
    </row>
    <row r="54" spans="2:2" x14ac:dyDescent="0.3">
      <c r="B54" s="2" t="s">
        <v>213</v>
      </c>
    </row>
    <row r="55" spans="2:2" x14ac:dyDescent="0.3">
      <c r="B55" s="2" t="s">
        <v>214</v>
      </c>
    </row>
    <row r="56" spans="2:2" x14ac:dyDescent="0.3">
      <c r="B56" s="2" t="s">
        <v>215</v>
      </c>
    </row>
    <row r="57" spans="2:2" x14ac:dyDescent="0.3">
      <c r="B57" s="2" t="s">
        <v>216</v>
      </c>
    </row>
    <row r="58" spans="2:2" x14ac:dyDescent="0.3">
      <c r="B58" s="2" t="s">
        <v>217</v>
      </c>
    </row>
    <row r="59" spans="2:2" x14ac:dyDescent="0.3">
      <c r="B59" s="2" t="s">
        <v>218</v>
      </c>
    </row>
    <row r="60" spans="2:2" x14ac:dyDescent="0.3">
      <c r="B60" s="2" t="s">
        <v>219</v>
      </c>
    </row>
    <row r="61" spans="2:2" x14ac:dyDescent="0.3">
      <c r="B61" s="2" t="s">
        <v>220</v>
      </c>
    </row>
    <row r="62" spans="2:2" x14ac:dyDescent="0.3">
      <c r="B62" s="2" t="s">
        <v>221</v>
      </c>
    </row>
    <row r="63" spans="2:2" x14ac:dyDescent="0.3">
      <c r="B63" s="2" t="s">
        <v>222</v>
      </c>
    </row>
    <row r="64" spans="2:2" x14ac:dyDescent="0.3">
      <c r="B64" s="2" t="s">
        <v>223</v>
      </c>
    </row>
    <row r="65" spans="2:2" x14ac:dyDescent="0.3">
      <c r="B65" s="2" t="s">
        <v>224</v>
      </c>
    </row>
    <row r="66" spans="2:2" x14ac:dyDescent="0.3">
      <c r="B66" s="2" t="s">
        <v>225</v>
      </c>
    </row>
    <row r="67" spans="2:2" x14ac:dyDescent="0.3">
      <c r="B67" s="2" t="s">
        <v>226</v>
      </c>
    </row>
    <row r="68" spans="2:2" x14ac:dyDescent="0.3">
      <c r="B68" s="2" t="s">
        <v>227</v>
      </c>
    </row>
    <row r="69" spans="2:2" x14ac:dyDescent="0.3">
      <c r="B69" s="2" t="s">
        <v>228</v>
      </c>
    </row>
    <row r="70" spans="2:2" x14ac:dyDescent="0.3">
      <c r="B70" s="2" t="s">
        <v>229</v>
      </c>
    </row>
    <row r="71" spans="2:2" x14ac:dyDescent="0.3">
      <c r="B71" s="2" t="s">
        <v>230</v>
      </c>
    </row>
    <row r="72" spans="2:2" x14ac:dyDescent="0.3">
      <c r="B72" s="2" t="s">
        <v>231</v>
      </c>
    </row>
    <row r="73" spans="2:2" x14ac:dyDescent="0.3">
      <c r="B73" s="2" t="s">
        <v>232</v>
      </c>
    </row>
    <row r="74" spans="2:2" x14ac:dyDescent="0.3">
      <c r="B74" s="2" t="s">
        <v>233</v>
      </c>
    </row>
    <row r="75" spans="2:2" x14ac:dyDescent="0.3">
      <c r="B75" s="2" t="s">
        <v>234</v>
      </c>
    </row>
    <row r="76" spans="2:2" x14ac:dyDescent="0.3">
      <c r="B76" s="2" t="s">
        <v>235</v>
      </c>
    </row>
    <row r="77" spans="2:2" x14ac:dyDescent="0.3">
      <c r="B77" s="2" t="s">
        <v>236</v>
      </c>
    </row>
    <row r="78" spans="2:2" x14ac:dyDescent="0.3">
      <c r="B78" s="2" t="s">
        <v>237</v>
      </c>
    </row>
    <row r="79" spans="2:2" x14ac:dyDescent="0.3">
      <c r="B79" s="2" t="s">
        <v>238</v>
      </c>
    </row>
    <row r="80" spans="2:2" x14ac:dyDescent="0.3">
      <c r="B80" s="2" t="s">
        <v>239</v>
      </c>
    </row>
    <row r="81" spans="2:2" x14ac:dyDescent="0.3">
      <c r="B81" s="2" t="s">
        <v>240</v>
      </c>
    </row>
    <row r="82" spans="2:2" x14ac:dyDescent="0.3">
      <c r="B82" s="2" t="s">
        <v>241</v>
      </c>
    </row>
    <row r="83" spans="2:2" x14ac:dyDescent="0.3">
      <c r="B83" s="2" t="s">
        <v>242</v>
      </c>
    </row>
    <row r="84" spans="2:2" x14ac:dyDescent="0.3">
      <c r="B84" s="2" t="s">
        <v>243</v>
      </c>
    </row>
    <row r="85" spans="2:2" x14ac:dyDescent="0.3">
      <c r="B85" s="2" t="s">
        <v>244</v>
      </c>
    </row>
    <row r="86" spans="2:2" x14ac:dyDescent="0.3">
      <c r="B86" s="2" t="s">
        <v>245</v>
      </c>
    </row>
    <row r="87" spans="2:2" x14ac:dyDescent="0.3">
      <c r="B87" s="2" t="s">
        <v>246</v>
      </c>
    </row>
    <row r="88" spans="2:2" x14ac:dyDescent="0.3">
      <c r="B88" s="2" t="s">
        <v>247</v>
      </c>
    </row>
    <row r="89" spans="2:2" x14ac:dyDescent="0.3">
      <c r="B89" s="2" t="s">
        <v>248</v>
      </c>
    </row>
    <row r="90" spans="2:2" x14ac:dyDescent="0.3">
      <c r="B90" s="2" t="s">
        <v>249</v>
      </c>
    </row>
    <row r="91" spans="2:2" x14ac:dyDescent="0.3">
      <c r="B91" s="2" t="s">
        <v>250</v>
      </c>
    </row>
    <row r="92" spans="2:2" x14ac:dyDescent="0.3">
      <c r="B92" s="2" t="s">
        <v>251</v>
      </c>
    </row>
    <row r="93" spans="2:2" x14ac:dyDescent="0.3">
      <c r="B93" s="2" t="s">
        <v>252</v>
      </c>
    </row>
    <row r="94" spans="2:2" x14ac:dyDescent="0.3">
      <c r="B94" s="2" t="s">
        <v>253</v>
      </c>
    </row>
    <row r="95" spans="2:2" x14ac:dyDescent="0.3">
      <c r="B95" s="2" t="s">
        <v>254</v>
      </c>
    </row>
    <row r="96" spans="2:2" x14ac:dyDescent="0.3">
      <c r="B96" s="2" t="s">
        <v>255</v>
      </c>
    </row>
    <row r="97" spans="2:2" x14ac:dyDescent="0.3">
      <c r="B97" s="2" t="s">
        <v>256</v>
      </c>
    </row>
    <row r="98" spans="2:2" x14ac:dyDescent="0.3">
      <c r="B98" s="2" t="s">
        <v>257</v>
      </c>
    </row>
    <row r="99" spans="2:2" x14ac:dyDescent="0.3">
      <c r="B99" s="2" t="s">
        <v>258</v>
      </c>
    </row>
    <row r="100" spans="2:2" x14ac:dyDescent="0.3">
      <c r="B100" s="2" t="s">
        <v>259</v>
      </c>
    </row>
    <row r="101" spans="2:2" x14ac:dyDescent="0.3">
      <c r="B101" s="2" t="s">
        <v>260</v>
      </c>
    </row>
    <row r="102" spans="2:2" x14ac:dyDescent="0.3">
      <c r="B102" s="2" t="s">
        <v>261</v>
      </c>
    </row>
    <row r="103" spans="2:2" x14ac:dyDescent="0.3">
      <c r="B103" s="2" t="s">
        <v>262</v>
      </c>
    </row>
    <row r="104" spans="2:2" x14ac:dyDescent="0.3">
      <c r="B104" s="2" t="s">
        <v>263</v>
      </c>
    </row>
    <row r="105" spans="2:2" x14ac:dyDescent="0.3">
      <c r="B105" s="2" t="s">
        <v>264</v>
      </c>
    </row>
    <row r="106" spans="2:2" x14ac:dyDescent="0.3">
      <c r="B106" s="2" t="s">
        <v>265</v>
      </c>
    </row>
    <row r="107" spans="2:2" x14ac:dyDescent="0.3">
      <c r="B107" s="2" t="s">
        <v>266</v>
      </c>
    </row>
    <row r="108" spans="2:2" x14ac:dyDescent="0.3">
      <c r="B108" s="2" t="s">
        <v>267</v>
      </c>
    </row>
    <row r="109" spans="2:2" x14ac:dyDescent="0.3">
      <c r="B109" s="2" t="s">
        <v>268</v>
      </c>
    </row>
    <row r="110" spans="2:2" x14ac:dyDescent="0.3">
      <c r="B110" s="2" t="s">
        <v>269</v>
      </c>
    </row>
    <row r="111" spans="2:2" x14ac:dyDescent="0.3">
      <c r="B111" s="2" t="s">
        <v>270</v>
      </c>
    </row>
    <row r="112" spans="2:2" x14ac:dyDescent="0.3">
      <c r="B112" s="2" t="s">
        <v>271</v>
      </c>
    </row>
    <row r="113" spans="2:2" x14ac:dyDescent="0.3">
      <c r="B113" s="2" t="s">
        <v>272</v>
      </c>
    </row>
    <row r="114" spans="2:2" x14ac:dyDescent="0.3">
      <c r="B114" s="2" t="s">
        <v>273</v>
      </c>
    </row>
    <row r="115" spans="2:2" x14ac:dyDescent="0.3">
      <c r="B115" s="2" t="s">
        <v>274</v>
      </c>
    </row>
    <row r="116" spans="2:2" x14ac:dyDescent="0.3">
      <c r="B116" s="2" t="s">
        <v>275</v>
      </c>
    </row>
    <row r="117" spans="2:2" x14ac:dyDescent="0.3">
      <c r="B117" s="2" t="s">
        <v>276</v>
      </c>
    </row>
    <row r="118" spans="2:2" x14ac:dyDescent="0.3">
      <c r="B118" s="2" t="s">
        <v>277</v>
      </c>
    </row>
    <row r="119" spans="2:2" x14ac:dyDescent="0.3">
      <c r="B119" s="2" t="s">
        <v>278</v>
      </c>
    </row>
    <row r="120" spans="2:2" x14ac:dyDescent="0.3">
      <c r="B120" s="2" t="s">
        <v>279</v>
      </c>
    </row>
    <row r="121" spans="2:2" x14ac:dyDescent="0.3">
      <c r="B121" s="2" t="s">
        <v>280</v>
      </c>
    </row>
    <row r="122" spans="2:2" x14ac:dyDescent="0.3">
      <c r="B122" s="2" t="s">
        <v>281</v>
      </c>
    </row>
    <row r="123" spans="2:2" x14ac:dyDescent="0.3">
      <c r="B123" s="2" t="s">
        <v>282</v>
      </c>
    </row>
    <row r="124" spans="2:2" x14ac:dyDescent="0.3">
      <c r="B124" s="2" t="s">
        <v>283</v>
      </c>
    </row>
    <row r="125" spans="2:2" x14ac:dyDescent="0.3">
      <c r="B125" s="2" t="s">
        <v>284</v>
      </c>
    </row>
    <row r="126" spans="2:2" x14ac:dyDescent="0.3">
      <c r="B126" s="2" t="s">
        <v>285</v>
      </c>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b1ec342-b0c0-44cc-b0c8-6e5000eb27a9">
      <Terms xmlns="http://schemas.microsoft.com/office/infopath/2007/PartnerControls"/>
    </lcf76f155ced4ddcb4097134ff3c332f>
    <TaxCatchAll xmlns="809221c6-8eef-4cf3-a3d6-fa4954d64e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68600A10F9D042A4C8C50199885130" ma:contentTypeVersion="12" ma:contentTypeDescription="Een nieuw document maken." ma:contentTypeScope="" ma:versionID="6eae97e9aff26ba4881c1e99c70e3fa6">
  <xsd:schema xmlns:xsd="http://www.w3.org/2001/XMLSchema" xmlns:xs="http://www.w3.org/2001/XMLSchema" xmlns:p="http://schemas.microsoft.com/office/2006/metadata/properties" xmlns:ns2="03b0cf9c-1666-4609-82b0-9c6979b8c973" xmlns:ns3="db1ec342-b0c0-44cc-b0c8-6e5000eb27a9" xmlns:ns4="9a87d615-fc3c-40a2-8879-2661543bcefa" xmlns:ns5="809221c6-8eef-4cf3-a3d6-fa4954d64ef1" targetNamespace="http://schemas.microsoft.com/office/2006/metadata/properties" ma:root="true" ma:fieldsID="4b309b0f322b80c97738e78253ea50d1" ns2:_="" ns3:_="" ns4:_="" ns5:_="">
    <xsd:import namespace="03b0cf9c-1666-4609-82b0-9c6979b8c973"/>
    <xsd:import namespace="db1ec342-b0c0-44cc-b0c8-6e5000eb27a9"/>
    <xsd:import namespace="9a87d615-fc3c-40a2-8879-2661543bcefa"/>
    <xsd:import namespace="809221c6-8eef-4cf3-a3d6-fa4954d64e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3:lcf76f155ced4ddcb4097134ff3c332f" minOccurs="0"/>
                <xsd:element ref="ns5: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0cf9c-1666-4609-82b0-9c6979b8c9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1ec342-b0c0-44cc-b0c8-6e5000eb27a9" elementFormDefault="qualified">
    <xsd:import namespace="http://schemas.microsoft.com/office/2006/documentManagement/types"/>
    <xsd:import namespace="http://schemas.microsoft.com/office/infopath/2007/PartnerControls"/>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677b756-bb6c-42c0-a500-a3c5d40b597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87d615-fc3c-40a2-8879-2661543bcef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9221c6-8eef-4cf3-a3d6-fa4954d64ef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809221c6-8eef-4cf3-a3d6-fa4954d64ef1}" ma:internalName="TaxCatchAll" ma:showField="CatchAllData" ma:web="9a87d615-fc3c-40a2-8879-2661543bce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i E 6 N U 4 0 P y Y G l A A A A 9 Q A A A B I A H A B D b 2 5 m a W c v U G F j a 2 F n Z S 5 4 b W w g o h g A K K A U A A A A A A A A A A A A A A A A A A A A A A A A A A A A h Y / R C o I w G I V f R X b v N h e B y Z x Q d J c Q B N H t m E t H + h t u N t + t i x 6 p V 8 g o q 7 s u z 3 f O g X P u 1 x v P h q Y O L r q z p o U U R Z i i Q I N q C w N l i n p 3 D G O U C b 6 V 6 i R L H Y x h s M l g T Y o q 5 8 4 J I d 5 7 7 G e 4 7 U r C K I 3 I I d / s V K U b G R q w T o L S 6 N M q / r e Q 4 P v X G M H w g u J 5 z D D l Z G I 8 N / D 1 2 T j 3 6 f 5 A v u p r 1 3 d a Q B 0 u 1 5 x M k p P 3 B f E A U E s D B B Q A A g A I A I h O j 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I T o 1 T K I p H u A 4 A A A A R A A A A E w A c A E Z v c m 1 1 b G F z L 1 N l Y 3 R p b 2 4 x L m 0 g o h g A K K A U A A A A A A A A A A A A A A A A A A A A A A A A A A A A K 0 5 N L s n M z 1 M I h t C G 1 g B Q S w E C L Q A U A A I A C A C I T o 1 T j Q / J g a U A A A D 1 A A A A E g A A A A A A A A A A A A A A A A A A A A A A Q 2 9 u Z m l n L 1 B h Y 2 t h Z 2 U u e G 1 s U E s B A i 0 A F A A C A A g A i E 6 N U w / K 6 a u k A A A A 6 Q A A A B M A A A A A A A A A A A A A A A A A 8 Q A A A F t D b 2 5 0 Z W 5 0 X 1 R 5 c G V z X S 5 4 b W x Q S w E C L Q A U A A I A C A C I T o 1 T 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a d U 1 E t o W x k e m j W c 5 A 0 6 N k A A A A A A C A A A A A A A D Z g A A w A A A A B A A A A A c i e E 3 x b 2 f D f L j P a v 9 u 3 8 / A A A A A A S A A A C g A A A A E A A A A D Z j w i O 2 / H Y 7 c n 8 9 0 n m Q w s J Q A A A A a f 5 I 2 I 6 2 V b z g + Z 8 L 7 n J C v + 7 H K b z n c 5 r Y 4 c 1 T y G L / a M N n U Q A s g P S T G 2 a E l I + o 6 1 S K + G / 8 Z d G k h J T G D F e R l K P Q n Z F P c + j 4 J p 1 R 6 D p q H u 1 L 8 F U U A A A A Q + 1 G Y l c 1 v q 9 P 9 a 9 K R M c 1 4 m R R w i Q = < / D a t a M a s h u p > 
</file>

<file path=customXml/itemProps1.xml><?xml version="1.0" encoding="utf-8"?>
<ds:datastoreItem xmlns:ds="http://schemas.openxmlformats.org/officeDocument/2006/customXml" ds:itemID="{71D2F186-F736-471C-83B0-1A4022D06FFE}">
  <ds:schemaRefs>
    <ds:schemaRef ds:uri="http://purl.org/dc/terms/"/>
    <ds:schemaRef ds:uri="03b0cf9c-1666-4609-82b0-9c6979b8c973"/>
    <ds:schemaRef ds:uri="http://purl.org/dc/elements/1.1/"/>
    <ds:schemaRef ds:uri="http://purl.org/dc/dcmitype/"/>
    <ds:schemaRef ds:uri="809221c6-8eef-4cf3-a3d6-fa4954d64ef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9a87d615-fc3c-40a2-8879-2661543bcefa"/>
    <ds:schemaRef ds:uri="db1ec342-b0c0-44cc-b0c8-6e5000eb27a9"/>
    <ds:schemaRef ds:uri="http://www.w3.org/XML/1998/namespace"/>
  </ds:schemaRefs>
</ds:datastoreItem>
</file>

<file path=customXml/itemProps2.xml><?xml version="1.0" encoding="utf-8"?>
<ds:datastoreItem xmlns:ds="http://schemas.openxmlformats.org/officeDocument/2006/customXml" ds:itemID="{11E563DB-DA2D-4AB8-9FB0-0741B217059B}">
  <ds:schemaRefs>
    <ds:schemaRef ds:uri="http://schemas.microsoft.com/sharepoint/v3/contenttype/forms"/>
  </ds:schemaRefs>
</ds:datastoreItem>
</file>

<file path=customXml/itemProps3.xml><?xml version="1.0" encoding="utf-8"?>
<ds:datastoreItem xmlns:ds="http://schemas.openxmlformats.org/officeDocument/2006/customXml" ds:itemID="{DD301CD8-DB16-4C3A-8502-B5605D1110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0cf9c-1666-4609-82b0-9c6979b8c973"/>
    <ds:schemaRef ds:uri="db1ec342-b0c0-44cc-b0c8-6e5000eb27a9"/>
    <ds:schemaRef ds:uri="9a87d615-fc3c-40a2-8879-2661543bcefa"/>
    <ds:schemaRef ds:uri="809221c6-8eef-4cf3-a3d6-fa4954d64e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925056-BE42-42F2-86D4-06315A9CD7C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Algemene uitleg</vt:lpstr>
      <vt:lpstr>Deel 1 Organisatie</vt:lpstr>
      <vt:lpstr>Deel 2 Risicoanalyse</vt:lpstr>
      <vt:lpstr>Deel 3 brief advies</vt:lpstr>
      <vt:lpstr>Deel 4 meldingsformulier NC112</vt:lpstr>
      <vt:lpstr>Deel 5 Evaluatie verzorging</vt:lpstr>
      <vt:lpstr>Info toiletten</vt:lpstr>
      <vt:lpstr>Cijfers</vt:lpstr>
      <vt:lpstr>Invoegcellen(Gegevensvalidatie)</vt:lpstr>
      <vt:lpstr>_18_02_2022_0_00</vt:lpstr>
      <vt:lpstr>Camping</vt:lpstr>
      <vt:lpstr>dd_mm_jjjj_uu_mm</vt:lpstr>
      <vt:lpstr>Drugs</vt:lpstr>
      <vt:lpstr>Neem_voorzorgsmaatregelen_tijdens_warme_dagen__https___www.warmedagen.be_voor_organisaties_evenementen_organiseren_bij_warm_weer</vt:lpstr>
      <vt:lpstr>Totale_oppervlakte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Cleyn Laurens</dc:creator>
  <cp:keywords/>
  <dc:description/>
  <cp:lastModifiedBy>De Cleyn Laurens</cp:lastModifiedBy>
  <cp:revision/>
  <cp:lastPrinted>2024-04-23T08:09:56Z</cp:lastPrinted>
  <dcterms:created xsi:type="dcterms:W3CDTF">2021-12-07T11:29:41Z</dcterms:created>
  <dcterms:modified xsi:type="dcterms:W3CDTF">2024-04-24T09:53:11Z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0x010100C568600A10F9D042A4C8C50199885130</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